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ns user\Desktop\Гуд 13\Зарплата 2025г\Документы\"/>
    </mc:Choice>
  </mc:AlternateContent>
  <bookViews>
    <workbookView xWindow="0" yWindow="0" windowWidth="20490" windowHeight="7650" activeTab="2"/>
  </bookViews>
  <sheets>
    <sheet name="Раздел 1" sheetId="101" r:id="rId1"/>
    <sheet name="Раздел 2" sheetId="102" r:id="rId2"/>
    <sheet name="Расшифровка" sheetId="103" r:id="rId3"/>
  </sheets>
  <calcPr calcId="162913"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31" i="103" l="1"/>
  <c r="K87" i="101"/>
  <c r="N33" i="102"/>
  <c r="M33" i="102"/>
  <c r="I87" i="101"/>
  <c r="H89" i="101"/>
  <c r="K89" i="101" s="1"/>
  <c r="K56" i="101"/>
  <c r="K59" i="101" s="1"/>
  <c r="I56" i="101"/>
  <c r="I59" i="101" s="1"/>
  <c r="H59" i="101"/>
  <c r="H56" i="101"/>
  <c r="AJ47" i="103"/>
  <c r="I89" i="101" l="1"/>
  <c r="AJ42" i="103"/>
  <c r="H87" i="101" l="1"/>
  <c r="AJ19" i="103"/>
  <c r="AJ50" i="103" s="1"/>
  <c r="K84" i="101"/>
  <c r="I84" i="101"/>
  <c r="N32" i="102" l="1"/>
  <c r="N16" i="102" s="1"/>
  <c r="N15" i="102" s="1"/>
  <c r="N14" i="102" s="1"/>
  <c r="N6" i="102" s="1"/>
  <c r="M32" i="102"/>
  <c r="M16" i="102" s="1"/>
  <c r="M15" i="102" s="1"/>
  <c r="M14" i="102" s="1"/>
  <c r="M6" i="102" s="1"/>
  <c r="H73" i="101"/>
  <c r="H72" i="101"/>
  <c r="H71" i="101"/>
  <c r="H57" i="101"/>
  <c r="I71" i="101" l="1"/>
  <c r="K71" i="101"/>
  <c r="H55" i="101"/>
  <c r="K57" i="101"/>
  <c r="I57" i="101"/>
  <c r="I55" i="101" s="1"/>
  <c r="H27" i="101"/>
  <c r="K55" i="101"/>
  <c r="K73" i="101"/>
  <c r="I73" i="101"/>
  <c r="H70" i="101"/>
  <c r="K70" i="101" l="1"/>
  <c r="K54" i="101" s="1"/>
  <c r="K30" i="101" s="1"/>
  <c r="K29" i="101" s="1"/>
  <c r="K27" i="101" s="1"/>
  <c r="I70" i="101"/>
  <c r="I54" i="101" s="1"/>
  <c r="I30" i="101" s="1"/>
  <c r="I29" i="101" s="1"/>
  <c r="I27" i="101" s="1"/>
  <c r="H84" i="101"/>
  <c r="H54" i="101" s="1"/>
  <c r="H30" i="101" s="1"/>
  <c r="H29" i="101" s="1"/>
  <c r="L33" i="102"/>
  <c r="L32" i="102" l="1"/>
  <c r="L16" i="102" l="1"/>
  <c r="L15" i="102" s="1"/>
  <c r="L14" i="102" s="1"/>
  <c r="L6" i="102" s="1"/>
</calcChain>
</file>

<file path=xl/sharedStrings.xml><?xml version="1.0" encoding="utf-8"?>
<sst xmlns="http://schemas.openxmlformats.org/spreadsheetml/2006/main" count="716" uniqueCount="267">
  <si>
    <t>УТВЕРЖДАЮ</t>
  </si>
  <si>
    <t>Директор</t>
  </si>
  <si>
    <t>(наименование должностного лица)</t>
  </si>
  <si>
    <t>(наименование органа - учредителя (учреждения)</t>
  </si>
  <si>
    <t xml:space="preserve">  (подпись)                           (расшифровка подписи)</t>
  </si>
  <si>
    <t>План финансово-хозяйственной деятельности</t>
  </si>
  <si>
    <t>Коды</t>
  </si>
  <si>
    <t>Дата</t>
  </si>
  <si>
    <t>по Сводному реестру</t>
  </si>
  <si>
    <t>ИНН</t>
  </si>
  <si>
    <t>Учреждение</t>
  </si>
  <si>
    <t>КПП</t>
  </si>
  <si>
    <t>200501001</t>
  </si>
  <si>
    <t>Орган, осуществляющий функции</t>
  </si>
  <si>
    <t>и полномочия учредителя</t>
  </si>
  <si>
    <t>Муниципальное учреждение "Управление образования Гудермесского муниципального района"</t>
  </si>
  <si>
    <t>глава по БК</t>
  </si>
  <si>
    <t>588</t>
  </si>
  <si>
    <t>Вид документа</t>
  </si>
  <si>
    <t>(первичный - «0», уточненный - «1», «2», «3», «…»)  &lt;2&gt;</t>
  </si>
  <si>
    <t>Единица измерения: руб</t>
  </si>
  <si>
    <t>по ОКЕИ</t>
  </si>
  <si>
    <t>Раздел 1.  Поступления и выплаты</t>
  </si>
  <si>
    <t>Наименование показателя</t>
  </si>
  <si>
    <t>Код строки</t>
  </si>
  <si>
    <t>Код по бюджетной классификации Российской Федерации &lt;3&gt;</t>
  </si>
  <si>
    <t>Сумма</t>
  </si>
  <si>
    <t>за пределами 
 планового периода</t>
  </si>
  <si>
    <t>Остаток средств на начало текущего финансового года &lt;4&gt;</t>
  </si>
  <si>
    <t>х</t>
  </si>
  <si>
    <t>Остаток средств на конец текущего финансового года &lt;4&gt;</t>
  </si>
  <si>
    <t>Поступления, всего:</t>
  </si>
  <si>
    <t>в том числе:
доходы от собственности</t>
  </si>
  <si>
    <t>доходы от оказания услуг, работ, компенсации затрат учреждений, всего</t>
  </si>
  <si>
    <t>из них:
субсидии на финансовое обеспечение выполнения государственного задания за счет средств федерального бюджета</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</si>
  <si>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</si>
  <si>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от приносящей доход деятельности</t>
  </si>
  <si>
    <t>доходы от штрафов, пеней, иных сумм принудительного изъятия</t>
  </si>
  <si>
    <t>безвозмездные денежные поступления, всего</t>
  </si>
  <si>
    <t>из них:
целевые субсидии</t>
  </si>
  <si>
    <t>субсидии на осуществление капитальных вложений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</si>
  <si>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</si>
  <si>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прочие доходы</t>
  </si>
  <si>
    <t>доходы от операций с активами, всего</t>
  </si>
  <si>
    <t>в том числе:
доходы от операций с нефинансовыми активами, всего</t>
  </si>
  <si>
    <t>в том числе:
доходы от выбытия основных средств</t>
  </si>
  <si>
    <t>доходы от выбытия нематериальных активов</t>
  </si>
  <si>
    <t>доходы от выбытия непроизведенных активов</t>
  </si>
  <si>
    <t>доходы от выбытия материальных запасов</t>
  </si>
  <si>
    <t>поступления от операций с финансовыми активами, всего</t>
  </si>
  <si>
    <t>в том числе:
поступление средств от реализации векселей, облигаций и иных ценных бумаг (кроме акций)</t>
  </si>
  <si>
    <t>поступления от продажи акций и иных форм участия в капитале, находящихся в федеральной собственности</t>
  </si>
  <si>
    <t>возврат денежных средств с иных финансовых активов, в том числе со счетов управляющих компаний</t>
  </si>
  <si>
    <t>прочие поступления, всего &lt;5&gt;</t>
  </si>
  <si>
    <t>из них:
увеличение остатков денежных средств</t>
  </si>
  <si>
    <t>поступление средств в рамках расчетов между головным учреждением и обособленным подразделением &lt;6&gt;</t>
  </si>
  <si>
    <t>поступление средств от погашения предоставленных ранее ссуд, кредитов</t>
  </si>
  <si>
    <t>получение ссуд, кредитов (заимствований)</t>
  </si>
  <si>
    <t>Выплаты, всего</t>
  </si>
  <si>
    <t>в том числе:
на выплаты персоналу, всего</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</si>
  <si>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</si>
  <si>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</si>
  <si>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</si>
  <si>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t>
  </si>
  <si>
    <t>денежное довольствие военнослужащих и сотрудников, имеющих специальные звания</t>
  </si>
  <si>
    <t>выплаты военнослужащим и сотрудникам, имеющим специальные звания, зависящие от размера денежного довольствия</t>
  </si>
  <si>
    <t>иные выплаты военнослужащим и сотрудникам, имеющим специальные звания</t>
  </si>
  <si>
    <t>взносы на обязательное социальное страхование в части выплат персоналу, подлежащих обложению страховыми взносами</t>
  </si>
  <si>
    <t>социальные и иные выплаты населению, всего</t>
  </si>
  <si>
    <t>в том числе:
пособия, компенсации и иные социальные выплаты гражданам, кроме публичных нормативных обязательств</t>
  </si>
  <si>
    <t>приобретение товаров, работ, услуг в пользу граждан в целях их социального обеспечения</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</si>
  <si>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</si>
  <si>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</si>
  <si>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иные выплаты населению</t>
  </si>
  <si>
    <t>уплата налогов, сборов и иных платежей, всего</t>
  </si>
  <si>
    <t>из них:
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</si>
  <si>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</si>
  <si>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</si>
  <si>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</si>
  <si>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из них:
гранты, предоставляемые бюджетным учреждениям</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</si>
  <si>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</si>
  <si>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</si>
  <si>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юридическим лицам (кроме некоммерческих организаций), индивидуальным предпринимателям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</si>
  <si>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</si>
  <si>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</si>
  <si>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 всего</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</si>
  <si>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</si>
  <si>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</si>
  <si>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расходы на закупку товаров, работ, услуг, всего &lt;7&gt;</t>
  </si>
  <si>
    <t>из них:
закупку научно-исследовательских, опытно-конструкторских и технологических работ</t>
  </si>
  <si>
    <t>закупку товаров, работ, услуг в целях капитального ремонта государственного (муниципального) имущества</t>
  </si>
  <si>
    <t>прочую закупку товаров, работ и услуг</t>
  </si>
  <si>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</si>
  <si>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закупку энергетических ресурсов</t>
  </si>
  <si>
    <t>капитальные вложения в объекты государственной (муниципальной) собственности, всего</t>
  </si>
  <si>
    <t>в том числе:
приобретение объектов недвижимого имущества</t>
  </si>
  <si>
    <t>строительство (реконструкция) объектов недвижимого имущества</t>
  </si>
  <si>
    <t xml:space="preserve"> Выплаты, уменьшающие доход, всего &lt;8&gt;</t>
  </si>
  <si>
    <t>в том числе:
налог на прибыль &lt;8&gt;</t>
  </si>
  <si>
    <t>налог на добавленную стоимость &lt;8&gt;</t>
  </si>
  <si>
    <t>прочие налоги, уменьшающие доход &lt;8&gt;</t>
  </si>
  <si>
    <t>Прочие выплаты, всего &lt;9&gt;</t>
  </si>
  <si>
    <t>в том числе:
уменьшение остатков денежных средств</t>
  </si>
  <si>
    <t>перечисление средств в рамках расчетов между головным учреждением и обособленным подразделением &lt;10&gt;</t>
  </si>
  <si>
    <t>вложение денежных средств в векселя, облигации и иные ценные бумаги (кроме акций)</t>
  </si>
  <si>
    <t>вложение денежных средств в акции и иные финансовые инструменты</t>
  </si>
  <si>
    <t>предоставление ссуд, кредитов (заимствований)</t>
  </si>
  <si>
    <t>возврат ссуд, кредитов (заимствований)</t>
  </si>
  <si>
    <t>1 Указывается дата вступления в силу Плана (изменений в План).</t>
  </si>
  <si>
    <t>2 При представлении уточненного Плана указывается номер очередного внесения изменения в приложение (например, «1», «2», «3», «...»).</t>
  </si>
  <si>
    <t>3 В графе 3 отражаются:
по строкам 1100 – 1600 - коды аналитической группы подвида доходов бюджетов классификации доходов бюджетов;
по строкам 1710 – 1740 -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2642-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</si>
  <si>
    <t>4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</si>
  <si>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5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</si>
  <si>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t>6 По строке 1720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по юридическому лицу, содержащем сводные показатели Плана, не формируется.</t>
  </si>
  <si>
    <t>7 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</si>
  <si>
    <t>8  Показатель отражается со знаком «минус».</t>
  </si>
  <si>
    <t>9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</si>
  <si>
    <t>10 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по юридическому лицу, содержащем сводные показатели Плана не формируется.</t>
  </si>
  <si>
    <t>Раздел 2. Сведения по выплатам на закупку товаров, работ, услуг &lt;11&gt;</t>
  </si>
  <si>
    <t>№ 
пункта, подпункта</t>
  </si>
  <si>
    <t>Коды 
строк</t>
  </si>
  <si>
    <t>Год начала закупки</t>
  </si>
  <si>
    <t>Код по бюджетной классификации Российской Федерации &lt;12&gt;</t>
  </si>
  <si>
    <t>Уникальный код &lt;13&gt;</t>
  </si>
  <si>
    <t>за пределами  планового периода</t>
  </si>
  <si>
    <t>Выплаты на закупку товаров, работ, услуг, всего &lt;14&gt;</t>
  </si>
  <si>
    <t>1.1</t>
  </si>
  <si>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 1652; 2020 N 24, ст. 3754)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 4571; 2020, N 17, ст. 2702) (далее - Федеральный закон N 223-ФЗ) &lt;15&gt;</t>
  </si>
  <si>
    <t>1.2</t>
  </si>
  <si>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 &lt;15&gt;</t>
  </si>
  <si>
    <t>1.3</t>
  </si>
  <si>
    <t>по контрактам (договорам), заключенным до начала текущего финансового года с учетом требований Федерального закона № 44-ФЗ и Федерального закона № 223-ФЗ, всего &lt;16&gt;</t>
  </si>
  <si>
    <t>1.3.1</t>
  </si>
  <si>
    <t>в том числе:
в соответствии с Федеральным законом № 44-ФЗ, всего</t>
  </si>
  <si>
    <t>из них &lt;12&gt;:</t>
  </si>
  <si>
    <t>из них &lt;13&gt;:</t>
  </si>
  <si>
    <t>1.3.2</t>
  </si>
  <si>
    <t>в соответствии с Федеральным законом  № 223-ФЗ</t>
  </si>
  <si>
    <t>1.4</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</si>
  <si>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&lt;16&gt;</t>
  </si>
  <si>
    <t>1.4.1</t>
  </si>
  <si>
    <t>в том числе:
за счет субсидий, предоставляемых  на финансовое обеспечение выполнения государственного задания, всего</t>
  </si>
  <si>
    <t>1.4.1.1</t>
  </si>
  <si>
    <t>в том числе:
в соответствии с Федеральным законом № 44-ФЗ</t>
  </si>
  <si>
    <t>1.4.1.2</t>
  </si>
  <si>
    <t>в соответствии с Федеральным законом  № 223-ФЗ &lt;17&gt;</t>
  </si>
  <si>
    <t>1.4.2</t>
  </si>
  <si>
    <t>за счет субсидий, предоставляемых в соответствии с абзацем вторым пункта 1 статьи 78.1 Бюджетного кодекса Российской Федерации, всего</t>
  </si>
  <si>
    <t>1.4.2.1</t>
  </si>
  <si>
    <t>1.4.2.2</t>
  </si>
  <si>
    <t>1.4.3</t>
  </si>
  <si>
    <t>за счет субсидий, предоставляемых  на осуществление капитальных вложений &lt;18&gt;</t>
  </si>
  <si>
    <t>1.4.4</t>
  </si>
  <si>
    <t>за счет средств обязательного медицинского страхования, всего</t>
  </si>
  <si>
    <t>1.4.4.1</t>
  </si>
  <si>
    <t>1.4.4.2</t>
  </si>
  <si>
    <t>1.4.5</t>
  </si>
  <si>
    <t>за счет прочих источников финансового обеспечения, всего</t>
  </si>
  <si>
    <t>1.4.5.1</t>
  </si>
  <si>
    <t>в том числе:
в соответствии с Федеральным законом № 44-ФЗ</t>
  </si>
  <si>
    <t>1.4.5.2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</si>
  <si>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 &lt;19&gt;</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</si>
  <si>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</si>
  <si>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</si>
  <si>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в том числе по годам начала закупки:</t>
  </si>
  <si>
    <t>Руководитель</t>
  </si>
  <si>
    <t>(уполномоченное лицо)</t>
  </si>
  <si>
    <t>(должность)</t>
  </si>
  <si>
    <t>(подпись)</t>
  </si>
  <si>
    <t>(расшифровка подписи)</t>
  </si>
  <si>
    <t>Исполнитель</t>
  </si>
  <si>
    <t>ОТМЕТКА О СОГЛАСОВАНИИ ОРГАНОМ - УЧРЕДИТЕЛЕМ &lt;21&gt;</t>
  </si>
  <si>
    <t>(наименование должностного лица органа - учредителя)</t>
  </si>
  <si>
    <t>________________________________________________________________</t>
  </si>
  <si>
    <t>11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</si>
  <si>
    <t>12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</si>
  <si>
    <t>13 Указывается уникальный код объекта капитального строительства, объекта недвижимого имущества.</t>
  </si>
  <si>
    <t>14 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</si>
  <si>
    <t>15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</si>
  <si>
    <t>16 Указывается сумма закупок товаров, работ, услуг, осуществляемых в соответствии с Федеральным законом № 44-ФЗ и Федеральным законом № 223-ФЗ.</t>
  </si>
  <si>
    <t>17 Федеральным государственным бюджетным учреждением показатель не формируется.</t>
  </si>
  <si>
    <t>18 Указывается сумма закупок товаров, работ, услуг, осуществляемых в соответствии с Федеральным законом № 44-ФЗ.</t>
  </si>
  <si>
    <t>19 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</si>
  <si>
    <t>20 Указывается дата подписания Плана руководителем (уполномоченным лицом) учреждения.</t>
  </si>
  <si>
    <t>21 Указывается, если решением органа - учредителя  установлено требование о согласовании Плана.</t>
  </si>
  <si>
    <t>"</t>
  </si>
  <si>
    <t xml:space="preserve">Расшифровка 
 к плану финансово хозяйственной деятельности </t>
  </si>
  <si>
    <t xml:space="preserve"> </t>
  </si>
  <si>
    <t>Дата составления документа</t>
  </si>
  <si>
    <t>по подведомственному</t>
  </si>
  <si>
    <t>(наименование органа государственной власти осуществляющего функции и полномочия учредителя)</t>
  </si>
  <si>
    <t>(наименование бюджетного (автономного) учреждения</t>
  </si>
  <si>
    <t>Наименование статьи расходов</t>
  </si>
  <si>
    <t>Мин</t>
  </si>
  <si>
    <t>Рз</t>
  </si>
  <si>
    <t>Пр</t>
  </si>
  <si>
    <t>ЦСР</t>
  </si>
  <si>
    <t>ВР</t>
  </si>
  <si>
    <t>КОСГУ</t>
  </si>
  <si>
    <t>СУБКОСГУ</t>
  </si>
  <si>
    <t>Сумма (в рублях)</t>
  </si>
  <si>
    <t>Субсидии на выполнение государственного задания</t>
  </si>
  <si>
    <t>07</t>
  </si>
  <si>
    <t xml:space="preserve">Заработная плата </t>
  </si>
  <si>
    <t xml:space="preserve">Прочие выплаты </t>
  </si>
  <si>
    <t xml:space="preserve">Начисления на выплаты по оплате труда </t>
  </si>
  <si>
    <t xml:space="preserve">Услуги связи </t>
  </si>
  <si>
    <t xml:space="preserve">Транспортные услуги </t>
  </si>
  <si>
    <t xml:space="preserve">Коммунальные услуги </t>
  </si>
  <si>
    <t>Оплата за потребление газа</t>
  </si>
  <si>
    <t>223.001</t>
  </si>
  <si>
    <t>Оплата за потребление электроэнергии</t>
  </si>
  <si>
    <t>223.002</t>
  </si>
  <si>
    <t>Оплата за услуги по водоснабжению</t>
  </si>
  <si>
    <t>223.003</t>
  </si>
  <si>
    <t>Прочие услуги</t>
  </si>
  <si>
    <t>223.004</t>
  </si>
  <si>
    <t xml:space="preserve">Арендная плата за пользование имуществом </t>
  </si>
  <si>
    <t xml:space="preserve">Работы, услуги по содержанию имущества </t>
  </si>
  <si>
    <t xml:space="preserve">Прочие работы, услуги </t>
  </si>
  <si>
    <t xml:space="preserve">Прочие расходы </t>
  </si>
  <si>
    <t xml:space="preserve">Увеличение стоимости материальных запасов </t>
  </si>
  <si>
    <t>Продукты питания</t>
  </si>
  <si>
    <t>Прочие</t>
  </si>
  <si>
    <t>Субсидии на иные цели</t>
  </si>
  <si>
    <t xml:space="preserve">Увеличение стоимости основных средств </t>
  </si>
  <si>
    <t>Работы, услуги по содержанию имущества</t>
  </si>
  <si>
    <t>ИТОГО:</t>
  </si>
  <si>
    <t xml:space="preserve"> Руководитель  учреждения</t>
  </si>
  <si>
    <t>М.П.</t>
  </si>
  <si>
    <t>Главный бухгалтер</t>
  </si>
  <si>
    <t>телефон</t>
  </si>
  <si>
    <t xml:space="preserve">Ежемесячное денежное вознаграждение за классное руководство </t>
  </si>
  <si>
    <t>02</t>
  </si>
  <si>
    <t>0000000000</t>
  </si>
  <si>
    <t>Гл. бухгалтер</t>
  </si>
  <si>
    <t>Субсидия на организацию бесплатного горячего питания обучающихся, получающих начальное общее образование</t>
  </si>
  <si>
    <t>Начальник МУ "Управление образования Гудермесского муниципального района"</t>
  </si>
  <si>
    <t>первичный - "1"</t>
  </si>
  <si>
    <t>Коммунальные услуги(оплата за услуги по водоснабжению)</t>
  </si>
  <si>
    <t>МУ "Управление образования Гудермесского муниципального района"</t>
  </si>
  <si>
    <t>З.А.Алхазов</t>
  </si>
  <si>
    <t>Начисление на оплату труда</t>
  </si>
  <si>
    <t>ЯНВАРЯ</t>
  </si>
  <si>
    <r>
      <t>20</t>
    </r>
    <r>
      <rPr>
        <u/>
        <sz val="12"/>
        <color indexed="8"/>
        <rFont val="Times New Roman"/>
        <family val="1"/>
        <charset val="204"/>
      </rPr>
      <t xml:space="preserve">25 </t>
    </r>
    <r>
      <rPr>
        <sz val="12"/>
        <color indexed="8"/>
        <rFont val="Times New Roman"/>
        <family val="1"/>
        <charset val="204"/>
      </rPr>
      <t>г.</t>
    </r>
  </si>
  <si>
    <t>Проведение мероприятий по обеспечению деятельности советника директора</t>
  </si>
  <si>
    <t>Имущественный налог</t>
  </si>
  <si>
    <t>на 2025 г. и плановый период 2026 и 2027 годов</t>
  </si>
  <si>
    <t>от 27 ЯНВАРЯ 2025 г. &lt;1&gt;</t>
  </si>
  <si>
    <t>ГСМ</t>
  </si>
  <si>
    <t>Обеспечение выплат ежемесячного денежного вознаграждения советникам директоров</t>
  </si>
  <si>
    <t>27 ЯНВАРЯ 2025 г.</t>
  </si>
  <si>
    <t>на 2025 г. текущий финансовый год</t>
  </si>
  <si>
    <t>на 2026 г. первый год планового периода</t>
  </si>
  <si>
    <t>на 2027г. второй год планового периода</t>
  </si>
  <si>
    <t>Приложение № 1 к ПФХД от 27.01.2025г.</t>
  </si>
  <si>
    <r>
      <t>УТВЕРЖДЕНО:               
______________</t>
    </r>
    <r>
      <rPr>
        <u/>
        <sz val="12"/>
        <color indexed="8"/>
        <rFont val="Times New Roman"/>
        <family val="1"/>
        <charset val="204"/>
      </rPr>
      <t>Директор</t>
    </r>
    <r>
      <rPr>
        <sz val="12"/>
        <color indexed="8"/>
        <rFont val="Times New Roman"/>
        <family val="1"/>
        <charset val="204"/>
      </rPr>
      <t xml:space="preserve">_____________
</t>
    </r>
    <r>
      <rPr>
        <vertAlign val="superscript"/>
        <sz val="12"/>
        <color indexed="8"/>
        <rFont val="Times New Roman"/>
        <family val="1"/>
        <charset val="204"/>
      </rPr>
      <t xml:space="preserve">(наименование должности лица,утверждающего документ)
</t>
    </r>
    <r>
      <rPr>
        <sz val="12"/>
        <color indexed="8"/>
        <rFont val="Times New Roman"/>
        <family val="1"/>
        <charset val="204"/>
      </rPr>
      <t>___________</t>
    </r>
    <r>
      <rPr>
        <u/>
        <sz val="12"/>
        <color indexed="8"/>
        <rFont val="Times New Roman"/>
        <family val="1"/>
        <charset val="204"/>
      </rPr>
      <t>М.А.Хадиева_</t>
    </r>
    <r>
      <rPr>
        <sz val="12"/>
        <color indexed="8"/>
        <rFont val="Times New Roman"/>
        <family val="1"/>
        <charset val="204"/>
      </rPr>
      <t xml:space="preserve">___
</t>
    </r>
    <r>
      <rPr>
        <vertAlign val="superscript"/>
        <sz val="12"/>
        <color indexed="8"/>
        <rFont val="Times New Roman"/>
        <family val="1"/>
        <charset val="204"/>
      </rPr>
      <t>(подпись) (расшифровка подписи)</t>
    </r>
  </si>
  <si>
    <r>
      <t>СОГЛАСОВАНО:
 ____________</t>
    </r>
    <r>
      <rPr>
        <u/>
        <sz val="12"/>
        <color indexed="8"/>
        <rFont val="Times New Roman"/>
        <family val="1"/>
        <charset val="204"/>
      </rPr>
      <t>Начальник</t>
    </r>
    <r>
      <rPr>
        <sz val="12"/>
        <color indexed="8"/>
        <rFont val="Times New Roman"/>
        <family val="1"/>
        <charset val="204"/>
      </rPr>
      <t xml:space="preserve">______________
</t>
    </r>
    <r>
      <rPr>
        <vertAlign val="superscript"/>
        <sz val="12"/>
        <color indexed="8"/>
        <rFont val="Times New Roman"/>
        <family val="1"/>
        <charset val="204"/>
      </rPr>
      <t xml:space="preserve">(наименование должности лица,утверждающего документ)
</t>
    </r>
    <r>
      <rPr>
        <sz val="12"/>
        <color indexed="8"/>
        <rFont val="Times New Roman"/>
        <family val="1"/>
        <charset val="204"/>
      </rPr>
      <t>____________</t>
    </r>
    <r>
      <rPr>
        <u/>
        <sz val="12"/>
        <color indexed="8"/>
        <rFont val="Times New Roman"/>
        <family val="1"/>
        <charset val="204"/>
      </rPr>
      <t>З.А.Алхазов</t>
    </r>
    <r>
      <rPr>
        <sz val="12"/>
        <color indexed="8"/>
        <rFont val="Times New Roman"/>
        <family val="1"/>
        <charset val="204"/>
      </rPr>
      <t xml:space="preserve">_____
</t>
    </r>
    <r>
      <rPr>
        <vertAlign val="superscript"/>
        <sz val="12"/>
        <color indexed="8"/>
        <rFont val="Times New Roman"/>
        <family val="1"/>
        <charset val="204"/>
      </rPr>
      <t>(подпись) (расшифровка подписи)</t>
    </r>
  </si>
  <si>
    <t>МБОУ "Гудермесская СШ №13"</t>
  </si>
  <si>
    <t>Альтамирова А.Г.</t>
  </si>
  <si>
    <t>Хадиева М.А.</t>
  </si>
  <si>
    <t>А.Г. Альтамирова</t>
  </si>
  <si>
    <t>М.А.Хадиева</t>
  </si>
  <si>
    <t>на 2027 г. второй год планового периода</t>
  </si>
  <si>
    <t>МБОУ  "Гудермесская СШ №13"</t>
  </si>
  <si>
    <t>«27» ЯНВАРЯ__________ 2025___ г.</t>
  </si>
  <si>
    <t>«27» ЯНВАРЯ___________ 2025___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</si>
</sst>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quot;-&quot;;General"/>
  </numFmts>
  <fonts count="30" x14ac:knownFonts="1">
    <font>
      <sz val="8"/>
      <name val="Arial"/>
    </font>
    <font>
      <sz val="11"/>
      <name val="Times New Roman"/>
      <family val="1"/>
      <charset val="204"/>
    </font>
    <font>
      <sz val="10"/>
      <name val="Times New Roman"/>
      <family val="1"/>
      <charset val="204"/>
    </font>
    <font>
      <sz val="11"/>
      <name val="Calibri"/>
      <family val="2"/>
      <charset val="204"/>
    </font>
    <font>
      <sz val="9"/>
      <name val="Times New Roman"/>
      <family val="1"/>
      <charset val="204"/>
    </font>
    <font>
      <b/>
      <sz val="14"/>
      <name val="Times New Roman"/>
      <family val="1"/>
      <charset val="204"/>
    </font>
    <font>
      <sz val="12"/>
      <name val="Times New Roman"/>
      <family val="1"/>
      <charset val="204"/>
    </font>
    <font>
      <sz val="8"/>
      <name val="Times New Roman"/>
      <family val="1"/>
      <charset val="204"/>
    </font>
    <font>
      <b/>
      <sz val="11"/>
      <name val="Times New Roman"/>
      <family val="1"/>
      <charset val="204"/>
    </font>
    <font>
      <sz val="9"/>
      <name val="Calibri"/>
      <family val="2"/>
      <charset val="204"/>
    </font>
    <font>
      <b/>
      <sz val="11"/>
      <name val="Calibri"/>
      <family val="2"/>
      <charset val="204"/>
    </font>
    <font>
      <sz val="12"/>
      <name val="Times New Roman Cyr"/>
    </font>
    <font>
      <b/>
      <sz val="12"/>
      <name val="Times New Roman"/>
      <family val="1"/>
      <charset val="204"/>
    </font>
    <font>
      <b/>
      <sz val="10"/>
      <name val="Times New Roman"/>
      <family val="1"/>
      <charset val="204"/>
    </font>
    <font>
      <i/>
      <sz val="12"/>
      <name val="Times New Roman"/>
      <family val="1"/>
      <charset val="204"/>
    </font>
    <font>
      <strike/>
      <sz val="12"/>
      <name val="Times New Roman"/>
      <family val="1"/>
      <charset val="204"/>
    </font>
    <font>
      <strike/>
      <sz val="9"/>
      <name val="Times New Roman"/>
      <family val="1"/>
      <charset val="204"/>
    </font>
    <font>
      <sz val="10"/>
      <name val="Arial Cyr"/>
      <charset val="204"/>
    </font>
    <font>
      <sz val="12"/>
      <color theme="1"/>
      <name val="Times New Roman"/>
      <family val="1"/>
      <charset val="204"/>
    </font>
    <font>
      <u/>
      <sz val="12"/>
      <color indexed="8"/>
      <name val="Times New Roman"/>
      <family val="1"/>
      <charset val="204"/>
    </font>
    <font>
      <sz val="12"/>
      <color indexed="8"/>
      <name val="Times New Roman"/>
      <family val="1"/>
      <charset val="204"/>
    </font>
    <font>
      <vertAlign val="superscript"/>
      <sz val="12"/>
      <color indexed="8"/>
      <name val="Times New Roman"/>
      <family val="1"/>
      <charset val="204"/>
    </font>
    <font>
      <vertAlign val="superscript"/>
      <sz val="12"/>
      <color theme="1"/>
      <name val="Times New Roman"/>
      <family val="1"/>
      <charset val="204"/>
    </font>
    <font>
      <sz val="8"/>
      <name val="Times New Roman"/>
      <family val="1"/>
      <charset val="204"/>
    </font>
    <font>
      <sz val="11"/>
      <name val="Times New Roman"/>
      <family val="1"/>
      <charset val="204"/>
    </font>
    <font>
      <sz val="12"/>
      <name val="Times New Roman"/>
      <family val="1"/>
      <charset val="204"/>
    </font>
    <font>
      <b/>
      <sz val="11"/>
      <name val="Times New Roman"/>
      <family val="1"/>
      <charset val="204"/>
    </font>
    <font>
      <b/>
      <sz val="12"/>
      <color theme="1"/>
      <name val="Times New Roman"/>
      <family val="1"/>
      <charset val="204"/>
    </font>
    <font>
      <sz val="11"/>
      <color theme="1"/>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72">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style="medium">
        <color rgb="FF000000"/>
      </right>
      <top style="thin">
        <color rgb="FF000000"/>
      </top>
      <bottom style="thin">
        <color rgb="FF000000"/>
      </bottom>
      <diagonal/>
    </border>
    <border>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medium">
        <color rgb="FF000000"/>
      </left>
      <right/>
      <top/>
      <bottom/>
      <diagonal/>
    </border>
    <border>
      <left style="mediumDashed">
        <color rgb="FF000000"/>
      </left>
      <right style="mediumDashed">
        <color rgb="FF000000"/>
      </right>
      <top style="mediumDashed">
        <color rgb="FF000000"/>
      </top>
      <bottom/>
      <diagonal/>
    </border>
    <border>
      <left style="mediumDashed">
        <color rgb="FF000000"/>
      </left>
      <right/>
      <top/>
      <bottom style="thin">
        <color rgb="FF000000"/>
      </bottom>
      <diagonal/>
    </border>
    <border>
      <left/>
      <right style="mediumDashed">
        <color rgb="FF000000"/>
      </right>
      <top/>
      <bottom/>
      <diagonal/>
    </border>
    <border>
      <left style="mediumDashed">
        <color rgb="FF000000"/>
      </left>
      <right/>
      <top/>
      <bottom/>
      <diagonal/>
    </border>
    <border>
      <left/>
      <right/>
      <top/>
      <bottom/>
      <diagonal/>
    </border>
    <border>
      <left style="mediumDashed">
        <color rgb="FF000000"/>
      </left>
      <right/>
      <top/>
      <bottom/>
      <diagonal/>
    </border>
    <border>
      <left style="mediumDashed">
        <color rgb="FF000000"/>
      </left>
      <right/>
      <top/>
      <bottom style="mediumDashed">
        <color rgb="FF000000"/>
      </bottom>
      <diagonal/>
    </border>
    <border>
      <left/>
      <right/>
      <top/>
      <bottom style="mediumDashed">
        <color rgb="FF000000"/>
      </bottom>
      <diagonal/>
    </border>
    <border>
      <left/>
      <right style="mediumDashed">
        <color rgb="FF000000"/>
      </right>
      <top/>
      <bottom style="mediumDashed">
        <color rgb="FF00000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Dashed">
        <color rgb="FF000000"/>
      </right>
      <top/>
      <bottom style="thin">
        <color indexed="64"/>
      </bottom>
      <diagonal/>
    </border>
    <border>
      <left style="thin">
        <color rgb="FF000000"/>
      </left>
      <right style="medium">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7" fillId="0" borderId="58"/>
  </cellStyleXfs>
  <cellXfs count="270">
    <xf numFmtId="0" fontId="0" fillId="0" borderId="0" xfId="0"/>
    <xf numFmtId="0" fontId="18" fillId="0" borderId="58" xfId="1" applyFont="1" applyAlignment="1">
      <alignment wrapText="1"/>
    </xf>
    <xf numFmtId="0" fontId="18" fillId="0" borderId="58" xfId="1" applyFont="1" applyAlignment="1">
      <alignment horizontal="right" wrapText="1"/>
    </xf>
    <xf numFmtId="0" fontId="18" fillId="2" borderId="58" xfId="1" applyFont="1" applyFill="1" applyAlignment="1">
      <alignment wrapText="1"/>
    </xf>
    <xf numFmtId="0" fontId="18" fillId="2" borderId="58" xfId="1" applyFont="1" applyFill="1" applyAlignment="1">
      <alignment horizontal="center" wrapText="1"/>
    </xf>
    <xf numFmtId="0" fontId="18" fillId="2" borderId="66" xfId="1" applyFont="1" applyFill="1" applyBorder="1" applyAlignment="1">
      <alignment horizontal="center"/>
    </xf>
    <xf numFmtId="0" fontId="18" fillId="2" borderId="58" xfId="1" applyFont="1" applyFill="1" applyBorder="1" applyAlignment="1">
      <alignment horizontal="left" wrapText="1"/>
    </xf>
    <xf numFmtId="14" fontId="18" fillId="2" borderId="58" xfId="1" applyNumberFormat="1" applyFont="1" applyFill="1" applyBorder="1" applyAlignment="1">
      <alignment horizontal="center" wrapText="1"/>
    </xf>
    <xf numFmtId="0" fontId="17" fillId="0" borderId="58" xfId="1" applyBorder="1" applyAlignment="1">
      <alignment horizontal="center" wrapText="1"/>
    </xf>
    <xf numFmtId="0" fontId="18" fillId="2" borderId="58" xfId="1" applyFont="1" applyFill="1" applyBorder="1" applyAlignment="1">
      <alignment horizontal="center"/>
    </xf>
    <xf numFmtId="0" fontId="18" fillId="2" borderId="58" xfId="1" applyFont="1" applyFill="1" applyBorder="1" applyAlignment="1">
      <alignment horizontal="center" wrapText="1"/>
    </xf>
    <xf numFmtId="0" fontId="18" fillId="2" borderId="64" xfId="1" applyFont="1" applyFill="1" applyBorder="1" applyAlignment="1">
      <alignment horizontal="center" wrapText="1"/>
    </xf>
    <xf numFmtId="0" fontId="18" fillId="2" borderId="65" xfId="1" applyFont="1" applyFill="1" applyBorder="1" applyAlignment="1">
      <alignment horizontal="center" wrapText="1"/>
    </xf>
    <xf numFmtId="0" fontId="18" fillId="2" borderId="66" xfId="1" applyFont="1" applyFill="1" applyBorder="1" applyAlignment="1">
      <alignment horizontal="center" wrapText="1"/>
    </xf>
    <xf numFmtId="0" fontId="22" fillId="2" borderId="58" xfId="1" applyFont="1" applyFill="1" applyAlignment="1">
      <alignment horizontal="center" wrapText="1"/>
    </xf>
    <xf numFmtId="0" fontId="22" fillId="2" borderId="58" xfId="1" applyFont="1" applyFill="1" applyBorder="1" applyAlignment="1">
      <alignment horizontal="center" wrapText="1"/>
    </xf>
    <xf numFmtId="0" fontId="0" fillId="0" borderId="0" xfId="0" applyFill="1" applyAlignment="1">
      <alignment horizontal="left"/>
    </xf>
    <xf numFmtId="0" fontId="1" fillId="0" borderId="0" xfId="0" applyFont="1" applyFill="1" applyAlignment="1">
      <alignment horizontal="center"/>
    </xf>
    <xf numFmtId="0" fontId="1" fillId="0" borderId="0" xfId="0" applyFont="1" applyFill="1" applyAlignment="1">
      <alignment horizontal="left"/>
    </xf>
    <xf numFmtId="0" fontId="2" fillId="0" borderId="3" xfId="0" applyFont="1" applyFill="1" applyBorder="1" applyAlignment="1">
      <alignment horizontal="center" wrapText="1"/>
    </xf>
    <xf numFmtId="0" fontId="5" fillId="0" borderId="0" xfId="0" applyFont="1" applyFill="1" applyAlignment="1">
      <alignment horizontal="center"/>
    </xf>
    <xf numFmtId="0" fontId="6" fillId="0" borderId="5" xfId="0" applyFont="1" applyFill="1" applyBorder="1" applyAlignment="1">
      <alignment horizontal="center" vertical="center"/>
    </xf>
    <xf numFmtId="0" fontId="1" fillId="0" borderId="0" xfId="0" applyFont="1" applyFill="1" applyAlignment="1">
      <alignment horizontal="right" vertical="center" wrapText="1"/>
    </xf>
    <xf numFmtId="0" fontId="1" fillId="0" borderId="0" xfId="0" applyFont="1" applyFill="1" applyAlignment="1">
      <alignment horizontal="right" vertical="center" wrapText="1" indent="1"/>
    </xf>
    <xf numFmtId="14" fontId="1" fillId="0" borderId="6" xfId="0" applyNumberFormat="1" applyFont="1" applyFill="1" applyBorder="1" applyAlignment="1">
      <alignment horizontal="center" wrapText="1"/>
    </xf>
    <xf numFmtId="0" fontId="1" fillId="0" borderId="0" xfId="0" applyFont="1" applyFill="1" applyAlignment="1">
      <alignment horizontal="left" vertical="center"/>
    </xf>
    <xf numFmtId="0" fontId="1" fillId="0" borderId="8" xfId="0" applyFont="1" applyFill="1" applyBorder="1" applyAlignment="1">
      <alignment horizontal="center" wrapText="1"/>
    </xf>
    <xf numFmtId="0" fontId="1" fillId="0" borderId="0" xfId="0" applyFont="1" applyFill="1" applyAlignment="1">
      <alignment horizontal="right" indent="1"/>
    </xf>
    <xf numFmtId="0" fontId="1" fillId="0" borderId="9" xfId="0" applyFont="1" applyFill="1" applyBorder="1" applyAlignment="1">
      <alignment horizontal="left"/>
    </xf>
    <xf numFmtId="0" fontId="1" fillId="0" borderId="0" xfId="0" applyFont="1" applyFill="1" applyAlignment="1">
      <alignment horizontal="right" wrapText="1" indent="1"/>
    </xf>
    <xf numFmtId="0" fontId="1" fillId="0" borderId="0" xfId="0" applyFont="1" applyFill="1" applyAlignment="1">
      <alignment horizontal="left" vertical="center" wrapText="1"/>
    </xf>
    <xf numFmtId="1" fontId="1" fillId="0" borderId="12" xfId="0" applyNumberFormat="1"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right"/>
    </xf>
    <xf numFmtId="0" fontId="2" fillId="0" borderId="20" xfId="0" applyFont="1" applyFill="1" applyBorder="1" applyAlignment="1">
      <alignment horizontal="center" vertical="center" wrapText="1"/>
    </xf>
    <xf numFmtId="0" fontId="9" fillId="0" borderId="0" xfId="0" applyFont="1" applyFill="1" applyAlignment="1">
      <alignment horizontal="left"/>
    </xf>
    <xf numFmtId="1" fontId="2" fillId="0" borderId="5" xfId="0" applyNumberFormat="1" applyFont="1" applyFill="1" applyBorder="1" applyAlignment="1">
      <alignment horizontal="center" vertical="center" wrapText="1"/>
    </xf>
    <xf numFmtId="1" fontId="2" fillId="0" borderId="24" xfId="0" applyNumberFormat="1" applyFont="1" applyFill="1" applyBorder="1" applyAlignment="1">
      <alignment horizontal="center" vertical="center" wrapText="1"/>
    </xf>
    <xf numFmtId="0" fontId="9" fillId="0" borderId="0" xfId="0" applyFont="1" applyFill="1" applyAlignment="1">
      <alignment horizontal="right"/>
    </xf>
    <xf numFmtId="164" fontId="2" fillId="0" borderId="26" xfId="0" applyNumberFormat="1" applyFont="1" applyFill="1" applyBorder="1" applyAlignment="1">
      <alignment horizontal="center" wrapText="1"/>
    </xf>
    <xf numFmtId="0" fontId="2" fillId="0" borderId="27" xfId="0" applyFont="1" applyFill="1" applyBorder="1" applyAlignment="1">
      <alignment horizontal="center" wrapText="1"/>
    </xf>
    <xf numFmtId="165" fontId="2" fillId="0" borderId="27" xfId="0" applyNumberFormat="1" applyFont="1" applyFill="1" applyBorder="1" applyAlignment="1">
      <alignment horizontal="right"/>
    </xf>
    <xf numFmtId="165" fontId="2" fillId="0" borderId="28" xfId="0" applyNumberFormat="1" applyFont="1" applyFill="1" applyBorder="1" applyAlignment="1">
      <alignment horizontal="right"/>
    </xf>
    <xf numFmtId="164" fontId="2" fillId="0" borderId="29" xfId="0" applyNumberFormat="1" applyFont="1" applyFill="1" applyBorder="1" applyAlignment="1">
      <alignment horizontal="center" wrapText="1"/>
    </xf>
    <xf numFmtId="0" fontId="2" fillId="0" borderId="19" xfId="0" applyFont="1" applyFill="1" applyBorder="1" applyAlignment="1">
      <alignment horizontal="center" wrapText="1"/>
    </xf>
    <xf numFmtId="4" fontId="2" fillId="0" borderId="19" xfId="0" applyNumberFormat="1" applyFont="1" applyFill="1" applyBorder="1" applyAlignment="1">
      <alignment horizontal="right"/>
    </xf>
    <xf numFmtId="165" fontId="2" fillId="0" borderId="19" xfId="0" applyNumberFormat="1" applyFont="1" applyFill="1" applyBorder="1" applyAlignment="1">
      <alignment horizontal="right"/>
    </xf>
    <xf numFmtId="165" fontId="2" fillId="0" borderId="30" xfId="0" applyNumberFormat="1" applyFont="1" applyFill="1" applyBorder="1" applyAlignment="1">
      <alignment horizontal="right"/>
    </xf>
    <xf numFmtId="1" fontId="2" fillId="0" borderId="31" xfId="0" applyNumberFormat="1" applyFont="1" applyFill="1" applyBorder="1" applyAlignment="1">
      <alignment horizontal="center" wrapText="1"/>
    </xf>
    <xf numFmtId="0" fontId="2" fillId="0" borderId="17" xfId="0" applyFont="1" applyFill="1" applyBorder="1" applyAlignment="1">
      <alignment horizontal="center" wrapText="1"/>
    </xf>
    <xf numFmtId="4" fontId="2" fillId="0" borderId="17" xfId="0" applyNumberFormat="1" applyFont="1" applyFill="1" applyBorder="1" applyAlignment="1">
      <alignment horizontal="right"/>
    </xf>
    <xf numFmtId="165" fontId="2" fillId="0" borderId="17" xfId="0" applyNumberFormat="1" applyFont="1" applyFill="1" applyBorder="1" applyAlignment="1">
      <alignment horizontal="right"/>
    </xf>
    <xf numFmtId="165" fontId="2" fillId="0" borderId="33" xfId="0" applyNumberFormat="1" applyFont="1" applyFill="1" applyBorder="1" applyAlignment="1">
      <alignment horizontal="right"/>
    </xf>
    <xf numFmtId="1" fontId="2" fillId="0" borderId="29" xfId="0" applyNumberFormat="1" applyFont="1" applyFill="1" applyBorder="1" applyAlignment="1">
      <alignment horizontal="center" wrapText="1"/>
    </xf>
    <xf numFmtId="1" fontId="2" fillId="0" borderId="19" xfId="0" applyNumberFormat="1" applyFont="1" applyFill="1" applyBorder="1" applyAlignment="1">
      <alignment horizontal="center" wrapText="1"/>
    </xf>
    <xf numFmtId="1" fontId="2" fillId="0" borderId="17" xfId="0" applyNumberFormat="1" applyFont="1" applyFill="1" applyBorder="1" applyAlignment="1">
      <alignment horizontal="center" wrapText="1"/>
    </xf>
    <xf numFmtId="1" fontId="2" fillId="0" borderId="34" xfId="0" applyNumberFormat="1" applyFont="1" applyFill="1" applyBorder="1" applyAlignment="1">
      <alignment horizontal="center" wrapText="1"/>
    </xf>
    <xf numFmtId="4" fontId="2" fillId="0" borderId="34" xfId="0" applyNumberFormat="1" applyFont="1" applyFill="1" applyBorder="1" applyAlignment="1">
      <alignment horizontal="right"/>
    </xf>
    <xf numFmtId="165" fontId="2" fillId="0" borderId="34" xfId="0" applyNumberFormat="1" applyFont="1" applyFill="1" applyBorder="1" applyAlignment="1">
      <alignment horizontal="right"/>
    </xf>
    <xf numFmtId="165" fontId="2" fillId="0" borderId="35" xfId="0" applyNumberFormat="1" applyFont="1" applyFill="1" applyBorder="1" applyAlignment="1">
      <alignment horizontal="right"/>
    </xf>
    <xf numFmtId="1" fontId="2" fillId="0" borderId="37" xfId="0" applyNumberFormat="1" applyFont="1" applyFill="1" applyBorder="1" applyAlignment="1">
      <alignment horizontal="center" wrapText="1"/>
    </xf>
    <xf numFmtId="1" fontId="2" fillId="0" borderId="38" xfId="0" applyNumberFormat="1" applyFont="1" applyFill="1" applyBorder="1" applyAlignment="1">
      <alignment horizontal="center" wrapText="1"/>
    </xf>
    <xf numFmtId="165" fontId="2" fillId="0" borderId="38" xfId="0" applyNumberFormat="1" applyFont="1" applyFill="1" applyBorder="1" applyAlignment="1">
      <alignment horizontal="right"/>
    </xf>
    <xf numFmtId="165" fontId="2" fillId="0" borderId="39" xfId="0" applyNumberFormat="1" applyFont="1" applyFill="1" applyBorder="1" applyAlignment="1">
      <alignment horizontal="right"/>
    </xf>
    <xf numFmtId="0" fontId="2" fillId="0" borderId="30" xfId="0" applyFont="1" applyFill="1" applyBorder="1" applyAlignment="1">
      <alignment horizontal="center"/>
    </xf>
    <xf numFmtId="1" fontId="2" fillId="0" borderId="40" xfId="0" applyNumberFormat="1" applyFont="1" applyFill="1" applyBorder="1" applyAlignment="1">
      <alignment horizontal="center" wrapText="1"/>
    </xf>
    <xf numFmtId="1" fontId="2" fillId="0" borderId="5" xfId="0" applyNumberFormat="1" applyFont="1" applyFill="1" applyBorder="1" applyAlignment="1">
      <alignment horizontal="center" wrapText="1"/>
    </xf>
    <xf numFmtId="165" fontId="2" fillId="0" borderId="5" xfId="0" applyNumberFormat="1" applyFont="1" applyFill="1" applyBorder="1" applyAlignment="1">
      <alignment horizontal="right"/>
    </xf>
    <xf numFmtId="165" fontId="2" fillId="0" borderId="41" xfId="0" applyNumberFormat="1" applyFont="1" applyFill="1" applyBorder="1" applyAlignment="1">
      <alignment horizontal="right"/>
    </xf>
    <xf numFmtId="0" fontId="10" fillId="0" borderId="15" xfId="0" applyFont="1" applyFill="1" applyBorder="1" applyAlignment="1">
      <alignment horizontal="left"/>
    </xf>
    <xf numFmtId="0" fontId="10" fillId="0" borderId="15" xfId="0" applyFont="1" applyFill="1" applyBorder="1" applyAlignment="1">
      <alignment horizontal="right"/>
    </xf>
    <xf numFmtId="0" fontId="10" fillId="0" borderId="0" xfId="0" applyFont="1" applyFill="1" applyAlignment="1">
      <alignment horizontal="left"/>
    </xf>
    <xf numFmtId="0" fontId="2" fillId="0" borderId="30" xfId="0" applyFont="1" applyFill="1" applyBorder="1" applyAlignment="1">
      <alignment horizontal="center" vertical="center"/>
    </xf>
    <xf numFmtId="0" fontId="10" fillId="0" borderId="0" xfId="0" applyFont="1" applyFill="1" applyAlignment="1">
      <alignment horizontal="right"/>
    </xf>
    <xf numFmtId="1" fontId="2" fillId="0" borderId="42" xfId="0" applyNumberFormat="1" applyFont="1" applyFill="1" applyBorder="1" applyAlignment="1">
      <alignment horizontal="center" wrapText="1"/>
    </xf>
    <xf numFmtId="1" fontId="2" fillId="0" borderId="21" xfId="0" applyNumberFormat="1" applyFont="1" applyFill="1" applyBorder="1" applyAlignment="1">
      <alignment horizontal="center" wrapText="1"/>
    </xf>
    <xf numFmtId="1" fontId="2" fillId="0" borderId="43" xfId="0" applyNumberFormat="1" applyFont="1" applyFill="1" applyBorder="1" applyAlignment="1">
      <alignment horizontal="center" wrapText="1"/>
    </xf>
    <xf numFmtId="1" fontId="2" fillId="0" borderId="13" xfId="0" applyNumberFormat="1" applyFont="1" applyFill="1" applyBorder="1" applyAlignment="1">
      <alignment horizontal="center" wrapText="1"/>
    </xf>
    <xf numFmtId="0" fontId="2" fillId="0" borderId="33" xfId="0" applyFont="1" applyFill="1" applyBorder="1" applyAlignment="1">
      <alignment horizontal="center" vertical="center"/>
    </xf>
    <xf numFmtId="1" fontId="2" fillId="0" borderId="44" xfId="0" applyNumberFormat="1" applyFont="1" applyFill="1" applyBorder="1" applyAlignment="1">
      <alignment horizontal="center" wrapText="1"/>
    </xf>
    <xf numFmtId="1" fontId="2" fillId="0" borderId="45" xfId="0" applyNumberFormat="1" applyFont="1" applyFill="1" applyBorder="1" applyAlignment="1">
      <alignment horizontal="center" wrapText="1"/>
    </xf>
    <xf numFmtId="0" fontId="2" fillId="0" borderId="39"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right" vertical="center"/>
    </xf>
    <xf numFmtId="1" fontId="2" fillId="0" borderId="47" xfId="0" applyNumberFormat="1" applyFont="1" applyFill="1" applyBorder="1" applyAlignment="1">
      <alignment horizontal="center" wrapText="1"/>
    </xf>
    <xf numFmtId="1" fontId="2" fillId="0" borderId="48" xfId="0" applyNumberFormat="1" applyFont="1" applyFill="1" applyBorder="1" applyAlignment="1">
      <alignment horizontal="center" wrapText="1"/>
    </xf>
    <xf numFmtId="165" fontId="2" fillId="0" borderId="48" xfId="0" applyNumberFormat="1" applyFont="1" applyFill="1" applyBorder="1" applyAlignment="1">
      <alignment horizontal="right"/>
    </xf>
    <xf numFmtId="165" fontId="2" fillId="0" borderId="50" xfId="0" applyNumberFormat="1" applyFont="1" applyFill="1" applyBorder="1" applyAlignment="1">
      <alignment horizontal="right"/>
    </xf>
    <xf numFmtId="0" fontId="11" fillId="0" borderId="0" xfId="0" applyFont="1" applyFill="1" applyAlignment="1">
      <alignment horizontal="center" wrapText="1"/>
    </xf>
    <xf numFmtId="0" fontId="11" fillId="0" borderId="0" xfId="0" applyFont="1" applyFill="1" applyAlignment="1">
      <alignment horizontal="left" vertical="center" wrapText="1"/>
    </xf>
    <xf numFmtId="0" fontId="3" fillId="0" borderId="0" xfId="0" applyFont="1" applyFill="1" applyAlignment="1">
      <alignment horizontal="left" vertical="center" wrapText="1"/>
    </xf>
    <xf numFmtId="0" fontId="11" fillId="0" borderId="0" xfId="0" applyFont="1" applyFill="1" applyAlignment="1">
      <alignment horizontal="center" vertical="center" wrapText="1"/>
    </xf>
    <xf numFmtId="0" fontId="1" fillId="0" borderId="0" xfId="0" applyFont="1" applyFill="1" applyAlignment="1">
      <alignment horizontal="right"/>
    </xf>
    <xf numFmtId="0" fontId="0" fillId="0" borderId="0" xfId="0" applyFill="1"/>
    <xf numFmtId="0" fontId="6" fillId="0" borderId="0" xfId="0" applyFont="1" applyFill="1" applyAlignment="1">
      <alignment horizontal="left"/>
    </xf>
    <xf numFmtId="0" fontId="6" fillId="0" borderId="0" xfId="0" applyFont="1" applyFill="1" applyAlignment="1">
      <alignment horizontal="right"/>
    </xf>
    <xf numFmtId="0" fontId="12" fillId="0" borderId="0" xfId="0" applyFont="1" applyFill="1" applyAlignment="1">
      <alignment horizontal="left"/>
    </xf>
    <xf numFmtId="0" fontId="2" fillId="0" borderId="21" xfId="0" applyFont="1" applyFill="1" applyBorder="1" applyAlignment="1">
      <alignment horizontal="center" vertical="top" wrapText="1"/>
    </xf>
    <xf numFmtId="0" fontId="7" fillId="0" borderId="0" xfId="0" applyFont="1" applyFill="1" applyAlignment="1">
      <alignment horizontal="left" vertical="center"/>
    </xf>
    <xf numFmtId="1" fontId="7" fillId="0" borderId="21" xfId="0" applyNumberFormat="1" applyFont="1" applyFill="1" applyBorder="1" applyAlignment="1">
      <alignment horizontal="center" vertical="center"/>
    </xf>
    <xf numFmtId="1" fontId="7" fillId="0" borderId="5" xfId="0" applyNumberFormat="1" applyFont="1" applyFill="1" applyBorder="1" applyAlignment="1">
      <alignment horizontal="center" vertical="center"/>
    </xf>
    <xf numFmtId="1" fontId="7" fillId="0" borderId="38" xfId="0" applyNumberFormat="1" applyFont="1" applyFill="1" applyBorder="1" applyAlignment="1">
      <alignment horizontal="center" vertical="center"/>
    </xf>
    <xf numFmtId="1" fontId="7" fillId="0" borderId="0" xfId="0" applyNumberFormat="1" applyFont="1" applyFill="1" applyAlignment="1">
      <alignment horizontal="center" vertical="center"/>
    </xf>
    <xf numFmtId="0" fontId="7" fillId="0" borderId="0" xfId="0" applyFont="1" applyFill="1" applyAlignment="1">
      <alignment horizontal="right"/>
    </xf>
    <xf numFmtId="1" fontId="13" fillId="0" borderId="21" xfId="0" applyNumberFormat="1" applyFont="1" applyFill="1" applyBorder="1" applyAlignment="1">
      <alignment horizontal="center"/>
    </xf>
    <xf numFmtId="1" fontId="13" fillId="0" borderId="26" xfId="0" applyNumberFormat="1" applyFont="1" applyFill="1" applyBorder="1" applyAlignment="1">
      <alignment horizontal="center"/>
    </xf>
    <xf numFmtId="0" fontId="13" fillId="0" borderId="27" xfId="0" applyFont="1" applyFill="1" applyBorder="1" applyAlignment="1">
      <alignment horizontal="center"/>
    </xf>
    <xf numFmtId="4" fontId="13" fillId="0" borderId="27" xfId="0" applyNumberFormat="1" applyFont="1" applyFill="1" applyBorder="1" applyAlignment="1">
      <alignment horizontal="right"/>
    </xf>
    <xf numFmtId="165" fontId="13" fillId="0" borderId="27" xfId="0" applyNumberFormat="1" applyFont="1" applyFill="1" applyBorder="1" applyAlignment="1">
      <alignment horizontal="right"/>
    </xf>
    <xf numFmtId="165" fontId="13" fillId="0" borderId="28" xfId="0" applyNumberFormat="1" applyFont="1" applyFill="1" applyBorder="1" applyAlignment="1">
      <alignment horizontal="right"/>
    </xf>
    <xf numFmtId="0" fontId="12" fillId="0" borderId="0" xfId="0" applyFont="1" applyFill="1" applyAlignment="1">
      <alignment horizontal="right"/>
    </xf>
    <xf numFmtId="0" fontId="2" fillId="0" borderId="21" xfId="0" applyFont="1" applyFill="1" applyBorder="1" applyAlignment="1">
      <alignment horizontal="center"/>
    </xf>
    <xf numFmtId="1" fontId="2" fillId="0" borderId="31" xfId="0" applyNumberFormat="1" applyFont="1" applyFill="1" applyBorder="1" applyAlignment="1">
      <alignment horizontal="center"/>
    </xf>
    <xf numFmtId="0" fontId="2" fillId="0" borderId="19" xfId="0" applyFont="1" applyFill="1" applyBorder="1" applyAlignment="1">
      <alignment horizontal="center"/>
    </xf>
    <xf numFmtId="1" fontId="2" fillId="0" borderId="29" xfId="0" applyNumberFormat="1" applyFont="1" applyFill="1" applyBorder="1" applyAlignment="1">
      <alignment horizontal="center"/>
    </xf>
    <xf numFmtId="0" fontId="2" fillId="0" borderId="17" xfId="0" applyFont="1" applyFill="1" applyBorder="1" applyAlignment="1">
      <alignment horizontal="center"/>
    </xf>
    <xf numFmtId="0" fontId="2" fillId="0" borderId="31" xfId="0" applyFont="1" applyFill="1" applyBorder="1" applyAlignment="1">
      <alignment horizontal="center"/>
    </xf>
    <xf numFmtId="0" fontId="6" fillId="0" borderId="3" xfId="0" applyFont="1" applyFill="1" applyBorder="1" applyAlignment="1">
      <alignment horizontal="left"/>
    </xf>
    <xf numFmtId="1" fontId="2" fillId="0" borderId="37" xfId="0" applyNumberFormat="1" applyFont="1" applyFill="1" applyBorder="1" applyAlignment="1">
      <alignment horizontal="center"/>
    </xf>
    <xf numFmtId="0" fontId="2" fillId="0" borderId="38" xfId="0" applyFont="1" applyFill="1" applyBorder="1" applyAlignment="1">
      <alignment horizontal="center"/>
    </xf>
    <xf numFmtId="0" fontId="2" fillId="0" borderId="29" xfId="0" applyFont="1" applyFill="1" applyBorder="1" applyAlignment="1">
      <alignment horizontal="center"/>
    </xf>
    <xf numFmtId="0" fontId="14" fillId="0" borderId="0" xfId="0" applyFont="1" applyFill="1" applyAlignment="1">
      <alignment horizontal="left"/>
    </xf>
    <xf numFmtId="0" fontId="14" fillId="0" borderId="0" xfId="0" applyFont="1" applyFill="1" applyAlignment="1">
      <alignment horizontal="right"/>
    </xf>
    <xf numFmtId="1" fontId="2" fillId="0" borderId="21" xfId="0" applyNumberFormat="1" applyFont="1" applyFill="1" applyBorder="1" applyAlignment="1">
      <alignment horizontal="center"/>
    </xf>
    <xf numFmtId="0" fontId="2" fillId="0" borderId="34" xfId="0" applyFont="1" applyFill="1" applyBorder="1" applyAlignment="1">
      <alignment horizontal="center"/>
    </xf>
    <xf numFmtId="0" fontId="2" fillId="0" borderId="16" xfId="0" applyFont="1" applyFill="1" applyBorder="1" applyAlignment="1">
      <alignment horizontal="center"/>
    </xf>
    <xf numFmtId="1" fontId="2" fillId="0" borderId="53" xfId="0" applyNumberFormat="1" applyFont="1" applyFill="1" applyBorder="1" applyAlignment="1">
      <alignment horizont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4" fillId="0" borderId="0" xfId="0" applyFont="1" applyFill="1" applyAlignment="1">
      <alignment horizontal="left"/>
    </xf>
    <xf numFmtId="0" fontId="4" fillId="0" borderId="0" xfId="0" applyFont="1" applyFill="1" applyAlignment="1">
      <alignment horizontal="center" wrapText="1"/>
    </xf>
    <xf numFmtId="0" fontId="4" fillId="0" borderId="0" xfId="0" applyFont="1" applyFill="1" applyAlignment="1">
      <alignment horizontal="center"/>
    </xf>
    <xf numFmtId="0" fontId="4" fillId="0" borderId="15" xfId="0" applyFont="1" applyFill="1" applyBorder="1" applyAlignment="1">
      <alignment horizontal="center" vertical="top"/>
    </xf>
    <xf numFmtId="0" fontId="4" fillId="0" borderId="0" xfId="0" applyFont="1" applyFill="1" applyAlignment="1">
      <alignment horizontal="center" vertical="top"/>
    </xf>
    <xf numFmtId="0" fontId="4" fillId="0" borderId="0" xfId="0" applyFont="1" applyFill="1" applyAlignment="1">
      <alignment horizontal="left" vertical="top"/>
    </xf>
    <xf numFmtId="0" fontId="15" fillId="0" borderId="0" xfId="0" applyFont="1" applyFill="1" applyAlignment="1">
      <alignment horizontal="left"/>
    </xf>
    <xf numFmtId="0" fontId="16" fillId="0" borderId="0" xfId="0" applyFont="1" applyFill="1" applyAlignment="1">
      <alignment horizontal="left"/>
    </xf>
    <xf numFmtId="0" fontId="1" fillId="0" borderId="3" xfId="0" applyFont="1" applyFill="1" applyBorder="1" applyAlignment="1">
      <alignment horizontal="left"/>
    </xf>
    <xf numFmtId="0" fontId="1" fillId="0" borderId="56" xfId="0" applyFont="1" applyFill="1" applyBorder="1" applyAlignment="1">
      <alignment horizontal="left"/>
    </xf>
    <xf numFmtId="0" fontId="4" fillId="0" borderId="58" xfId="0" applyFont="1" applyFill="1" applyBorder="1" applyAlignment="1">
      <alignment horizontal="center" vertical="top"/>
    </xf>
    <xf numFmtId="0" fontId="1" fillId="0" borderId="59" xfId="0" applyFont="1" applyFill="1" applyBorder="1" applyAlignment="1">
      <alignment horizontal="left"/>
    </xf>
    <xf numFmtId="0" fontId="6" fillId="0" borderId="61" xfId="0" applyFont="1" applyFill="1" applyBorder="1" applyAlignment="1">
      <alignment horizontal="left"/>
    </xf>
    <xf numFmtId="0" fontId="6" fillId="0" borderId="62" xfId="0" applyFont="1" applyFill="1" applyBorder="1" applyAlignment="1">
      <alignment horizontal="left"/>
    </xf>
    <xf numFmtId="0" fontId="23" fillId="0" borderId="20" xfId="0" applyFont="1" applyFill="1" applyBorder="1" applyAlignment="1">
      <alignment horizontal="center" vertical="top" wrapText="1"/>
    </xf>
    <xf numFmtId="0" fontId="2" fillId="0" borderId="71" xfId="0" applyFont="1" applyFill="1" applyBorder="1" applyAlignment="1">
      <alignment horizontal="center"/>
    </xf>
    <xf numFmtId="165" fontId="2" fillId="0" borderId="71" xfId="0" applyNumberFormat="1" applyFont="1" applyFill="1" applyBorder="1" applyAlignment="1">
      <alignment horizontal="right"/>
    </xf>
    <xf numFmtId="165" fontId="2" fillId="0" borderId="70" xfId="0" applyNumberFormat="1" applyFont="1" applyFill="1" applyBorder="1" applyAlignment="1">
      <alignment horizontal="right"/>
    </xf>
    <xf numFmtId="49" fontId="18" fillId="2" borderId="68" xfId="1" applyNumberFormat="1" applyFont="1" applyFill="1" applyBorder="1" applyAlignment="1">
      <alignment horizontal="center" wrapText="1"/>
    </xf>
    <xf numFmtId="49" fontId="18" fillId="2" borderId="68" xfId="1" applyNumberFormat="1" applyFont="1" applyFill="1" applyBorder="1" applyAlignment="1">
      <alignment horizontal="center" wrapText="1"/>
    </xf>
    <xf numFmtId="0" fontId="29" fillId="0" borderId="19" xfId="0" applyFont="1" applyFill="1" applyBorder="1" applyAlignment="1">
      <alignment horizontal="center" vertical="center" wrapText="1"/>
    </xf>
    <xf numFmtId="4" fontId="2" fillId="2" borderId="19" xfId="0" applyNumberFormat="1" applyFont="1" applyFill="1" applyBorder="1" applyAlignment="1">
      <alignment horizontal="right"/>
    </xf>
    <xf numFmtId="165" fontId="2" fillId="2" borderId="17" xfId="0" applyNumberFormat="1" applyFont="1" applyFill="1" applyBorder="1" applyAlignment="1">
      <alignment horizontal="right"/>
    </xf>
    <xf numFmtId="165" fontId="2" fillId="2" borderId="19" xfId="0" applyNumberFormat="1" applyFont="1" applyFill="1" applyBorder="1" applyAlignment="1">
      <alignment horizontal="right"/>
    </xf>
    <xf numFmtId="0" fontId="7" fillId="0" borderId="19" xfId="0" applyFont="1" applyFill="1" applyBorder="1" applyAlignment="1">
      <alignment horizontal="center" vertical="top" wrapText="1"/>
    </xf>
    <xf numFmtId="0" fontId="1" fillId="0" borderId="60" xfId="0" applyFont="1" applyFill="1" applyBorder="1" applyAlignment="1">
      <alignment horizontal="left"/>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4" fillId="0" borderId="1" xfId="0" applyFont="1" applyFill="1" applyBorder="1" applyAlignment="1">
      <alignment horizontal="center" vertical="top" wrapText="1"/>
    </xf>
    <xf numFmtId="0" fontId="2" fillId="0" borderId="4" xfId="0" applyFont="1" applyFill="1" applyBorder="1" applyAlignment="1">
      <alignment horizontal="center" wrapText="1"/>
    </xf>
    <xf numFmtId="0" fontId="4" fillId="0" borderId="1" xfId="0" applyFont="1" applyFill="1" applyBorder="1" applyAlignment="1">
      <alignment horizontal="left" vertical="top" wrapText="1"/>
    </xf>
    <xf numFmtId="0" fontId="29" fillId="0" borderId="1" xfId="0" applyFont="1" applyFill="1" applyBorder="1" applyAlignment="1">
      <alignment horizontal="center" wrapText="1"/>
    </xf>
    <xf numFmtId="0" fontId="5" fillId="0" borderId="1" xfId="0" applyFont="1" applyFill="1" applyBorder="1" applyAlignment="1">
      <alignment horizontal="center"/>
    </xf>
    <xf numFmtId="0" fontId="24" fillId="0" borderId="1" xfId="0" applyFont="1" applyFill="1" applyBorder="1" applyAlignment="1">
      <alignment horizontal="center" wrapText="1"/>
    </xf>
    <xf numFmtId="0" fontId="1" fillId="0" borderId="1" xfId="0" applyFont="1" applyFill="1" applyBorder="1" applyAlignment="1">
      <alignment horizontal="center" wrapText="1"/>
    </xf>
    <xf numFmtId="0" fontId="1" fillId="0" borderId="7" xfId="0" applyFont="1" applyFill="1" applyBorder="1" applyAlignment="1">
      <alignment horizontal="right" indent="1"/>
    </xf>
    <xf numFmtId="0" fontId="1" fillId="0" borderId="3" xfId="0" applyFont="1" applyFill="1" applyBorder="1" applyAlignment="1">
      <alignment horizontal="left" wrapText="1"/>
    </xf>
    <xf numFmtId="0" fontId="1" fillId="0" borderId="0" xfId="0" applyFont="1" applyFill="1" applyAlignment="1">
      <alignment horizontal="left" vertical="center"/>
    </xf>
    <xf numFmtId="0" fontId="1" fillId="0" borderId="3" xfId="0" applyFont="1" applyFill="1" applyBorder="1" applyAlignment="1">
      <alignment horizontal="left"/>
    </xf>
    <xf numFmtId="0" fontId="26" fillId="0" borderId="3" xfId="0" applyFont="1" applyFill="1" applyBorder="1" applyAlignment="1">
      <alignment horizontal="left" wrapText="1"/>
    </xf>
    <xf numFmtId="0" fontId="1" fillId="0" borderId="11" xfId="0" applyFont="1" applyFill="1" applyBorder="1" applyAlignment="1">
      <alignment horizontal="center" wrapText="1"/>
    </xf>
    <xf numFmtId="0" fontId="1" fillId="0" borderId="10" xfId="0" applyFont="1" applyFill="1" applyBorder="1" applyAlignment="1">
      <alignment horizontal="center" wrapText="1"/>
    </xf>
    <xf numFmtId="0" fontId="1" fillId="0" borderId="1" xfId="0" applyFont="1" applyFill="1" applyBorder="1" applyAlignment="1">
      <alignment horizontal="center" vertical="top"/>
    </xf>
    <xf numFmtId="0" fontId="1" fillId="0" borderId="7" xfId="0" applyFont="1" applyFill="1" applyBorder="1" applyAlignment="1">
      <alignment horizontal="right" vertical="center" wrapText="1" indent="1"/>
    </xf>
    <xf numFmtId="0" fontId="8" fillId="0" borderId="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 fillId="0" borderId="19" xfId="0" applyFont="1" applyFill="1" applyBorder="1" applyAlignment="1">
      <alignment horizontal="center" vertical="center" wrapText="1"/>
    </xf>
    <xf numFmtId="1" fontId="2" fillId="0" borderId="22" xfId="0" applyNumberFormat="1" applyFont="1" applyFill="1" applyBorder="1" applyAlignment="1">
      <alignment horizontal="center" vertical="center" wrapText="1"/>
    </xf>
    <xf numFmtId="1" fontId="2" fillId="0" borderId="23" xfId="0" applyNumberFormat="1" applyFont="1" applyFill="1" applyBorder="1" applyAlignment="1">
      <alignment horizontal="center" vertical="center" wrapText="1"/>
    </xf>
    <xf numFmtId="0" fontId="2" fillId="0" borderId="25" xfId="0" applyFont="1" applyFill="1" applyBorder="1" applyAlignment="1">
      <alignment horizontal="left" wrapText="1"/>
    </xf>
    <xf numFmtId="165" fontId="2" fillId="0" borderId="27" xfId="0" applyNumberFormat="1" applyFont="1" applyFill="1" applyBorder="1" applyAlignment="1">
      <alignment horizontal="right"/>
    </xf>
    <xf numFmtId="165" fontId="2" fillId="0" borderId="19" xfId="0" applyNumberFormat="1" applyFont="1" applyFill="1" applyBorder="1" applyAlignment="1">
      <alignment horizontal="right"/>
    </xf>
    <xf numFmtId="165" fontId="2" fillId="0" borderId="32" xfId="0" applyNumberFormat="1" applyFont="1" applyFill="1" applyBorder="1" applyAlignment="1">
      <alignment horizontal="right"/>
    </xf>
    <xf numFmtId="0" fontId="2" fillId="0" borderId="25" xfId="0" applyFont="1" applyFill="1" applyBorder="1" applyAlignment="1">
      <alignment horizontal="left" wrapText="1" indent="1"/>
    </xf>
    <xf numFmtId="0" fontId="2" fillId="0" borderId="25" xfId="0" applyFont="1" applyFill="1" applyBorder="1" applyAlignment="1">
      <alignment horizontal="left" wrapText="1" indent="3"/>
    </xf>
    <xf numFmtId="0" fontId="2" fillId="0" borderId="36" xfId="0" applyFont="1" applyFill="1" applyBorder="1" applyAlignment="1">
      <alignment horizontal="left" vertical="center" wrapText="1" indent="3"/>
    </xf>
    <xf numFmtId="0" fontId="2" fillId="0" borderId="36" xfId="0" applyFont="1" applyFill="1" applyBorder="1" applyAlignment="1">
      <alignment horizontal="left" wrapText="1" indent="1"/>
    </xf>
    <xf numFmtId="0" fontId="2" fillId="0" borderId="36" xfId="0" applyFont="1" applyFill="1" applyBorder="1" applyAlignment="1">
      <alignment horizontal="left" wrapText="1" indent="3"/>
    </xf>
    <xf numFmtId="165" fontId="2" fillId="0" borderId="38" xfId="0" applyNumberFormat="1" applyFont="1" applyFill="1" applyBorder="1" applyAlignment="1">
      <alignment horizontal="right"/>
    </xf>
    <xf numFmtId="0" fontId="2" fillId="0" borderId="2" xfId="0" applyFont="1" applyFill="1" applyBorder="1" applyAlignment="1">
      <alignment horizontal="left" wrapText="1" indent="1"/>
    </xf>
    <xf numFmtId="0" fontId="2" fillId="0" borderId="25" xfId="0" applyFont="1" applyFill="1" applyBorder="1" applyAlignment="1">
      <alignment horizontal="left" vertical="top" wrapText="1" indent="3"/>
    </xf>
    <xf numFmtId="0" fontId="2" fillId="0" borderId="25" xfId="0" applyFont="1" applyFill="1" applyBorder="1" applyAlignment="1">
      <alignment horizontal="left" vertical="top" wrapText="1" indent="5"/>
    </xf>
    <xf numFmtId="0" fontId="2" fillId="0" borderId="25" xfId="0" applyFont="1" applyFill="1" applyBorder="1" applyAlignment="1">
      <alignment horizontal="left" wrapText="1" indent="5"/>
    </xf>
    <xf numFmtId="0" fontId="2" fillId="0" borderId="2" xfId="0" applyFont="1" applyFill="1" applyBorder="1" applyAlignment="1">
      <alignment horizontal="left" wrapText="1" indent="3"/>
    </xf>
    <xf numFmtId="165" fontId="2" fillId="0" borderId="23" xfId="0" applyNumberFormat="1" applyFont="1" applyFill="1" applyBorder="1" applyAlignment="1">
      <alignment horizontal="right"/>
    </xf>
    <xf numFmtId="165" fontId="2" fillId="0" borderId="17" xfId="0" applyNumberFormat="1" applyFont="1" applyFill="1" applyBorder="1" applyAlignment="1">
      <alignment horizontal="right"/>
    </xf>
    <xf numFmtId="0" fontId="2" fillId="0" borderId="46" xfId="0" applyFont="1" applyFill="1" applyBorder="1" applyAlignment="1">
      <alignment horizontal="left" wrapText="1" indent="3"/>
    </xf>
    <xf numFmtId="165" fontId="2" fillId="0" borderId="49" xfId="0" applyNumberFormat="1" applyFont="1" applyFill="1" applyBorder="1" applyAlignment="1">
      <alignment horizontal="right"/>
    </xf>
    <xf numFmtId="0" fontId="7" fillId="0" borderId="1" xfId="0" applyFont="1" applyFill="1" applyBorder="1" applyAlignment="1">
      <alignment horizontal="left" vertical="center" wrapText="1"/>
    </xf>
    <xf numFmtId="0" fontId="11" fillId="0" borderId="1" xfId="0" applyFont="1" applyFill="1" applyBorder="1" applyAlignment="1">
      <alignment horizontal="left" wrapText="1" indent="3"/>
    </xf>
    <xf numFmtId="0" fontId="7" fillId="0" borderId="1" xfId="0" applyFont="1" applyFill="1" applyBorder="1" applyAlignment="1">
      <alignment horizontal="left" wrapText="1"/>
    </xf>
    <xf numFmtId="1" fontId="7" fillId="0" borderId="19" xfId="0" applyNumberFormat="1" applyFont="1" applyFill="1" applyBorder="1" applyAlignment="1">
      <alignment horizontal="center" vertical="center"/>
    </xf>
    <xf numFmtId="0" fontId="13" fillId="0" borderId="18" xfId="0" applyFont="1" applyFill="1" applyBorder="1" applyAlignment="1">
      <alignment horizontal="left" wrapText="1"/>
    </xf>
    <xf numFmtId="0" fontId="2" fillId="0" borderId="18" xfId="0" applyFont="1" applyFill="1" applyBorder="1" applyAlignment="1">
      <alignment horizontal="left" wrapText="1" indent="2"/>
    </xf>
    <xf numFmtId="0" fontId="5" fillId="0" borderId="1" xfId="0" applyFont="1" applyFill="1" applyBorder="1" applyAlignment="1">
      <alignment horizontal="center" vertical="center"/>
    </xf>
    <xf numFmtId="0" fontId="2" fillId="0" borderId="5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 fillId="0" borderId="30" xfId="0" applyFont="1" applyFill="1" applyBorder="1" applyAlignment="1">
      <alignment horizontal="left" wrapText="1" indent="2"/>
    </xf>
    <xf numFmtId="0" fontId="2" fillId="0" borderId="18" xfId="0" applyFont="1" applyFill="1" applyBorder="1" applyAlignment="1">
      <alignment horizontal="left" wrapText="1" indent="6"/>
    </xf>
    <xf numFmtId="0" fontId="2" fillId="0" borderId="18" xfId="0" applyFont="1" applyFill="1" applyBorder="1" applyAlignment="1">
      <alignment horizontal="left" wrapText="1" indent="8"/>
    </xf>
    <xf numFmtId="0" fontId="2" fillId="0" borderId="18" xfId="0" applyFont="1" applyFill="1" applyBorder="1" applyAlignment="1">
      <alignment horizontal="left" wrapText="1"/>
    </xf>
    <xf numFmtId="0" fontId="2" fillId="0" borderId="18" xfId="0" applyFont="1" applyFill="1" applyBorder="1" applyAlignment="1">
      <alignment horizontal="left" wrapText="1" indent="4"/>
    </xf>
    <xf numFmtId="0" fontId="2" fillId="0" borderId="30" xfId="0" applyFont="1" applyFill="1" applyBorder="1" applyAlignment="1">
      <alignment horizontal="left" wrapText="1" indent="6"/>
    </xf>
    <xf numFmtId="0" fontId="2" fillId="0" borderId="30" xfId="0" applyFont="1" applyFill="1" applyBorder="1" applyAlignment="1">
      <alignment horizontal="left" wrapText="1" indent="4"/>
    </xf>
    <xf numFmtId="0" fontId="25" fillId="0" borderId="0" xfId="0" applyFont="1" applyFill="1" applyAlignment="1">
      <alignment horizontal="center"/>
    </xf>
    <xf numFmtId="0" fontId="6" fillId="0" borderId="0" xfId="0" applyFont="1" applyFill="1" applyAlignment="1">
      <alignment horizontal="center"/>
    </xf>
    <xf numFmtId="0" fontId="4" fillId="0" borderId="1" xfId="0" applyFont="1" applyFill="1" applyBorder="1" applyAlignment="1">
      <alignment horizontal="center"/>
    </xf>
    <xf numFmtId="0" fontId="4" fillId="0" borderId="15" xfId="0" applyFont="1" applyFill="1" applyBorder="1" applyAlignment="1">
      <alignment horizontal="center" vertical="top"/>
    </xf>
    <xf numFmtId="0" fontId="4" fillId="0" borderId="1" xfId="0" applyFont="1" applyFill="1" applyBorder="1" applyAlignment="1">
      <alignment horizontal="center" vertical="top"/>
    </xf>
    <xf numFmtId="0" fontId="1" fillId="0" borderId="63" xfId="0" applyFont="1" applyFill="1" applyBorder="1" applyAlignment="1">
      <alignment horizontal="center" wrapText="1"/>
    </xf>
    <xf numFmtId="0" fontId="1" fillId="0" borderId="69" xfId="0" applyFont="1" applyFill="1" applyBorder="1" applyAlignment="1">
      <alignment horizontal="center" wrapText="1"/>
    </xf>
    <xf numFmtId="0" fontId="1" fillId="0" borderId="54" xfId="0" applyFont="1" applyFill="1" applyBorder="1" applyAlignment="1">
      <alignment horizontal="center"/>
    </xf>
    <xf numFmtId="0" fontId="2" fillId="0" borderId="30" xfId="0" applyFont="1" applyFill="1" applyBorder="1" applyAlignment="1">
      <alignment horizontal="left" wrapText="1" indent="8"/>
    </xf>
    <xf numFmtId="0" fontId="2" fillId="0" borderId="30" xfId="0" applyFont="1" applyFill="1" applyBorder="1" applyAlignment="1">
      <alignment horizontal="left" wrapText="1"/>
    </xf>
    <xf numFmtId="0" fontId="2" fillId="0" borderId="52" xfId="0" applyFont="1" applyFill="1" applyBorder="1" applyAlignment="1">
      <alignment horizontal="left" wrapText="1" indent="8"/>
    </xf>
    <xf numFmtId="0" fontId="6" fillId="0" borderId="0" xfId="0" applyFont="1" applyFill="1" applyAlignment="1">
      <alignment horizontal="center" wrapText="1"/>
    </xf>
    <xf numFmtId="0" fontId="7" fillId="0" borderId="1" xfId="0" applyFont="1" applyFill="1" applyBorder="1" applyAlignment="1">
      <alignment horizontal="left" vertical="center"/>
    </xf>
    <xf numFmtId="0" fontId="1" fillId="0" borderId="55" xfId="0" applyFont="1" applyFill="1" applyBorder="1" applyAlignment="1">
      <alignment horizontal="center" wrapText="1"/>
    </xf>
    <xf numFmtId="0" fontId="1" fillId="0" borderId="4" xfId="0" applyFont="1" applyFill="1" applyBorder="1" applyAlignment="1">
      <alignment horizontal="center" wrapText="1"/>
    </xf>
    <xf numFmtId="0" fontId="4" fillId="0" borderId="57" xfId="0" applyFont="1" applyFill="1" applyBorder="1" applyAlignment="1">
      <alignment horizontal="center" vertical="top"/>
    </xf>
    <xf numFmtId="0" fontId="4" fillId="0" borderId="58" xfId="0" applyFont="1" applyFill="1" applyBorder="1" applyAlignment="1">
      <alignment horizontal="center" vertical="top"/>
    </xf>
    <xf numFmtId="0" fontId="4" fillId="0" borderId="56" xfId="0" applyFont="1" applyFill="1" applyBorder="1" applyAlignment="1">
      <alignment horizontal="center" vertical="top"/>
    </xf>
    <xf numFmtId="0" fontId="28" fillId="2" borderId="64" xfId="1" applyFont="1" applyFill="1" applyBorder="1" applyAlignment="1">
      <alignment horizontal="center" wrapText="1"/>
    </xf>
    <xf numFmtId="0" fontId="28" fillId="2" borderId="65" xfId="1" applyFont="1" applyFill="1" applyBorder="1" applyAlignment="1">
      <alignment horizontal="center" wrapText="1"/>
    </xf>
    <xf numFmtId="0" fontId="28" fillId="2" borderId="66" xfId="1" applyFont="1" applyFill="1" applyBorder="1" applyAlignment="1">
      <alignment horizontal="center" wrapText="1"/>
    </xf>
    <xf numFmtId="49" fontId="18" fillId="2" borderId="68" xfId="1" applyNumberFormat="1" applyFont="1" applyFill="1" applyBorder="1" applyAlignment="1">
      <alignment horizontal="center" wrapText="1"/>
    </xf>
    <xf numFmtId="0" fontId="18" fillId="2" borderId="68" xfId="1" applyFont="1" applyFill="1" applyBorder="1" applyAlignment="1">
      <alignment horizontal="center" wrapText="1"/>
    </xf>
    <xf numFmtId="49" fontId="18" fillId="2" borderId="64" xfId="1" applyNumberFormat="1" applyFont="1" applyFill="1" applyBorder="1" applyAlignment="1">
      <alignment horizontal="center" wrapText="1"/>
    </xf>
    <xf numFmtId="49" fontId="18" fillId="2" borderId="65" xfId="1" applyNumberFormat="1" applyFont="1" applyFill="1" applyBorder="1" applyAlignment="1">
      <alignment horizontal="center" wrapText="1"/>
    </xf>
    <xf numFmtId="49" fontId="18" fillId="2" borderId="66" xfId="1" applyNumberFormat="1" applyFont="1" applyFill="1" applyBorder="1" applyAlignment="1">
      <alignment horizontal="center" wrapText="1"/>
    </xf>
    <xf numFmtId="0" fontId="18" fillId="2" borderId="64" xfId="1" applyFont="1" applyFill="1" applyBorder="1" applyAlignment="1">
      <alignment horizontal="center" wrapText="1"/>
    </xf>
    <xf numFmtId="0" fontId="18" fillId="2" borderId="65" xfId="1" applyFont="1" applyFill="1" applyBorder="1" applyAlignment="1">
      <alignment horizontal="center" wrapText="1"/>
    </xf>
    <xf numFmtId="0" fontId="18" fillId="2" borderId="66" xfId="1" applyFont="1" applyFill="1" applyBorder="1" applyAlignment="1">
      <alignment horizontal="center" wrapText="1"/>
    </xf>
    <xf numFmtId="0" fontId="18" fillId="0" borderId="58" xfId="1" applyFont="1" applyAlignment="1">
      <alignment horizontal="right" wrapText="1"/>
    </xf>
    <xf numFmtId="0" fontId="22" fillId="2" borderId="67" xfId="1" applyFont="1" applyFill="1" applyBorder="1" applyAlignment="1">
      <alignment horizontal="center" vertical="center" wrapText="1"/>
    </xf>
    <xf numFmtId="0" fontId="22" fillId="2" borderId="65" xfId="1" applyFont="1" applyFill="1" applyBorder="1" applyAlignment="1">
      <alignment horizontal="center" vertical="center" wrapText="1"/>
    </xf>
    <xf numFmtId="0" fontId="18" fillId="2" borderId="63" xfId="1" applyFont="1" applyFill="1" applyBorder="1" applyAlignment="1">
      <alignment horizontal="center" wrapText="1"/>
    </xf>
    <xf numFmtId="0" fontId="18" fillId="2" borderId="58" xfId="1" applyFont="1" applyFill="1" applyAlignment="1">
      <alignment horizontal="center" wrapText="1"/>
    </xf>
    <xf numFmtId="0" fontId="22" fillId="2" borderId="67" xfId="1" applyFont="1" applyFill="1" applyBorder="1" applyAlignment="1">
      <alignment horizontal="center" wrapText="1"/>
    </xf>
    <xf numFmtId="0" fontId="22" fillId="2" borderId="58" xfId="1" applyFont="1" applyFill="1" applyAlignment="1">
      <alignment horizontal="center" wrapText="1"/>
    </xf>
    <xf numFmtId="0" fontId="28" fillId="2" borderId="68" xfId="1" applyFont="1" applyFill="1" applyBorder="1" applyAlignment="1">
      <alignment horizontal="center" wrapText="1"/>
    </xf>
    <xf numFmtId="0" fontId="18" fillId="0" borderId="58" xfId="1" applyFont="1" applyAlignment="1">
      <alignment horizontal="center" wrapText="1"/>
    </xf>
    <xf numFmtId="0" fontId="18" fillId="0" borderId="63" xfId="1" applyFont="1" applyBorder="1" applyAlignment="1">
      <alignment horizontal="center" wrapText="1"/>
    </xf>
    <xf numFmtId="0" fontId="18" fillId="2" borderId="63" xfId="1" applyFont="1" applyFill="1" applyBorder="1" applyAlignment="1">
      <alignment horizontal="left" wrapText="1"/>
    </xf>
    <xf numFmtId="14" fontId="18" fillId="2" borderId="64" xfId="1" applyNumberFormat="1" applyFont="1" applyFill="1" applyBorder="1" applyAlignment="1">
      <alignment horizontal="center" wrapText="1"/>
    </xf>
    <xf numFmtId="0" fontId="17" fillId="0" borderId="65" xfId="1" applyBorder="1" applyAlignment="1">
      <alignment horizontal="center" wrapText="1"/>
    </xf>
    <xf numFmtId="0" fontId="18" fillId="2" borderId="58" xfId="1" applyFont="1" applyFill="1" applyAlignment="1">
      <alignment horizontal="left" wrapText="1"/>
    </xf>
    <xf numFmtId="0" fontId="18" fillId="2" borderId="58" xfId="1" applyFont="1" applyFill="1" applyBorder="1" applyAlignment="1">
      <alignment horizontal="center" wrapText="1"/>
    </xf>
    <xf numFmtId="4" fontId="27" fillId="0" borderId="68" xfId="1" applyNumberFormat="1" applyFont="1" applyFill="1" applyBorder="1" applyAlignment="1">
      <alignment horizontal="center" wrapText="1"/>
    </xf>
    <xf numFmtId="4" fontId="18" fillId="0" borderId="68" xfId="1" applyNumberFormat="1" applyFont="1" applyFill="1" applyBorder="1" applyAlignment="1">
      <alignment horizontal="center" wrapText="1"/>
    </xf>
    <xf numFmtId="4" fontId="18" fillId="0" borderId="64" xfId="1" applyNumberFormat="1" applyFont="1" applyFill="1" applyBorder="1" applyAlignment="1">
      <alignment horizontal="center" wrapText="1"/>
    </xf>
    <xf numFmtId="4" fontId="18" fillId="0" borderId="65" xfId="1" applyNumberFormat="1" applyFont="1" applyFill="1" applyBorder="1" applyAlignment="1">
      <alignment horizontal="center" wrapText="1"/>
    </xf>
    <xf numFmtId="4" fontId="18" fillId="0" borderId="66" xfId="1" applyNumberFormat="1" applyFont="1" applyFill="1" applyBorder="1" applyAlignment="1">
      <alignment horizontal="center" wrapText="1"/>
    </xf>
    <xf numFmtId="0" fontId="18" fillId="0" borderId="58" xfId="1" applyFont="1" applyFill="1" applyAlignment="1">
      <alignment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O115"/>
  <sheetViews>
    <sheetView view="pageBreakPreview" topLeftCell="A106" zoomScale="86" zoomScaleNormal="100" zoomScaleSheetLayoutView="86" workbookViewId="0">
      <selection activeCell="C15" sqref="C15:I15"/>
    </sheetView>
  </sheetViews>
  <sheetFormatPr defaultColWidth="10.5" defaultRowHeight="11.45" customHeight="1" x14ac:dyDescent="0.2"/>
  <cols>
    <col min="1" max="1" width="3.5" style="16" customWidth="1"/>
    <col min="2" max="4" width="17.5" style="16" customWidth="1"/>
    <col min="5" max="5" width="54.83203125" style="16" customWidth="1"/>
    <col min="6" max="6" width="11.6640625" style="16" customWidth="1"/>
    <col min="7" max="7" width="20" style="16" customWidth="1"/>
    <col min="8" max="8" width="23.33203125" style="16" customWidth="1"/>
    <col min="9" max="10" width="11.6640625" style="16" customWidth="1"/>
    <col min="11" max="12" width="23.33203125" style="16" customWidth="1"/>
    <col min="13" max="15" width="10.5" style="16" customWidth="1"/>
    <col min="16" max="16384" width="10.5" style="93"/>
  </cols>
  <sheetData>
    <row r="1" spans="1:12" s="16" customFormat="1" ht="15" customHeight="1" x14ac:dyDescent="0.25">
      <c r="B1" s="17"/>
      <c r="C1" s="17"/>
      <c r="D1" s="17"/>
      <c r="E1" s="17"/>
      <c r="F1" s="18"/>
      <c r="G1" s="18"/>
      <c r="H1" s="18"/>
      <c r="I1" s="18"/>
      <c r="J1" s="155" t="s">
        <v>0</v>
      </c>
      <c r="K1" s="155"/>
      <c r="L1" s="155"/>
    </row>
    <row r="2" spans="1:12" s="16" customFormat="1" ht="15" customHeight="1" x14ac:dyDescent="0.25">
      <c r="B2" s="17"/>
      <c r="C2" s="17"/>
      <c r="D2" s="17"/>
      <c r="E2" s="17"/>
      <c r="F2" s="18"/>
      <c r="G2" s="18"/>
      <c r="H2" s="18"/>
      <c r="I2" s="18"/>
      <c r="J2" s="156" t="s">
        <v>1</v>
      </c>
      <c r="K2" s="156"/>
      <c r="L2" s="156"/>
    </row>
    <row r="3" spans="1:12" s="16" customFormat="1" ht="15" customHeight="1" x14ac:dyDescent="0.25">
      <c r="B3" s="17"/>
      <c r="C3" s="17"/>
      <c r="D3" s="17"/>
      <c r="E3" s="17"/>
      <c r="F3" s="18"/>
      <c r="G3" s="18"/>
      <c r="H3" s="18"/>
      <c r="I3" s="18"/>
      <c r="J3" s="157" t="s">
        <v>2</v>
      </c>
      <c r="K3" s="157"/>
      <c r="L3" s="157"/>
    </row>
    <row r="4" spans="1:12" s="16" customFormat="1" ht="27.6" customHeight="1" x14ac:dyDescent="0.25">
      <c r="B4" s="17"/>
      <c r="C4" s="17"/>
      <c r="D4" s="17"/>
      <c r="E4" s="17"/>
      <c r="F4" s="18"/>
      <c r="G4" s="18"/>
      <c r="H4" s="18"/>
      <c r="I4" s="18"/>
      <c r="J4" s="156" t="s">
        <v>258</v>
      </c>
      <c r="K4" s="156"/>
      <c r="L4" s="156"/>
    </row>
    <row r="5" spans="1:12" s="16" customFormat="1" ht="15" customHeight="1" x14ac:dyDescent="0.25">
      <c r="B5" s="17"/>
      <c r="C5" s="17"/>
      <c r="D5" s="17"/>
      <c r="E5" s="17"/>
      <c r="F5" s="18"/>
      <c r="G5" s="18"/>
      <c r="H5" s="18"/>
      <c r="I5" s="18"/>
      <c r="J5" s="157" t="s">
        <v>3</v>
      </c>
      <c r="K5" s="157"/>
      <c r="L5" s="157"/>
    </row>
    <row r="6" spans="1:12" s="16" customFormat="1" ht="15" customHeight="1" x14ac:dyDescent="0.25">
      <c r="B6" s="17"/>
      <c r="C6" s="17"/>
      <c r="D6" s="17"/>
      <c r="E6" s="17"/>
      <c r="F6" s="18"/>
      <c r="G6" s="18"/>
      <c r="H6" s="18"/>
      <c r="I6" s="18"/>
      <c r="J6" s="19"/>
      <c r="K6" s="158" t="s">
        <v>262</v>
      </c>
      <c r="L6" s="158"/>
    </row>
    <row r="7" spans="1:12" s="16" customFormat="1" ht="15" customHeight="1" x14ac:dyDescent="0.25">
      <c r="B7" s="17"/>
      <c r="C7" s="17"/>
      <c r="D7" s="17"/>
      <c r="E7" s="17"/>
      <c r="F7" s="18"/>
      <c r="G7" s="18"/>
      <c r="H7" s="18"/>
      <c r="I7" s="18"/>
      <c r="J7" s="159" t="s">
        <v>4</v>
      </c>
      <c r="K7" s="159"/>
      <c r="L7" s="159"/>
    </row>
    <row r="8" spans="1:12" s="16" customFormat="1" ht="15" customHeight="1" x14ac:dyDescent="0.25">
      <c r="B8" s="17"/>
      <c r="C8" s="17"/>
      <c r="D8" s="17"/>
      <c r="E8" s="17"/>
      <c r="F8" s="18"/>
      <c r="G8" s="18"/>
      <c r="H8" s="18"/>
      <c r="I8" s="18"/>
      <c r="J8" s="160" t="s">
        <v>251</v>
      </c>
      <c r="K8" s="155"/>
      <c r="L8" s="155"/>
    </row>
    <row r="9" spans="1:12" s="16" customFormat="1" ht="15" customHeight="1" x14ac:dyDescent="0.25">
      <c r="B9" s="17"/>
      <c r="C9" s="17"/>
      <c r="D9" s="17"/>
      <c r="E9" s="17"/>
      <c r="F9" s="18"/>
      <c r="G9" s="18"/>
      <c r="H9" s="18"/>
      <c r="I9" s="18"/>
      <c r="J9" s="155"/>
      <c r="K9" s="155"/>
      <c r="L9" s="155"/>
    </row>
    <row r="10" spans="1:12" s="16" customFormat="1" ht="18.95" customHeight="1" x14ac:dyDescent="0.3">
      <c r="B10" s="161" t="s">
        <v>5</v>
      </c>
      <c r="C10" s="161"/>
      <c r="D10" s="161"/>
      <c r="E10" s="161"/>
      <c r="F10" s="161"/>
      <c r="G10" s="161"/>
      <c r="H10" s="161"/>
      <c r="I10" s="161"/>
      <c r="J10" s="161"/>
      <c r="K10" s="161"/>
      <c r="L10" s="20"/>
    </row>
    <row r="11" spans="1:12" s="16" customFormat="1" ht="20.100000000000001" customHeight="1" x14ac:dyDescent="0.3">
      <c r="B11" s="161" t="s">
        <v>247</v>
      </c>
      <c r="C11" s="161"/>
      <c r="D11" s="161"/>
      <c r="E11" s="161"/>
      <c r="F11" s="161"/>
      <c r="G11" s="161"/>
      <c r="H11" s="161"/>
      <c r="I11" s="161"/>
      <c r="J11" s="161"/>
      <c r="K11" s="161"/>
      <c r="L11" s="21" t="s">
        <v>6</v>
      </c>
    </row>
    <row r="12" spans="1:12" s="16" customFormat="1" ht="15.95" customHeight="1" x14ac:dyDescent="0.25">
      <c r="B12" s="17"/>
      <c r="C12" s="17"/>
      <c r="D12" s="162" t="s">
        <v>248</v>
      </c>
      <c r="E12" s="163"/>
      <c r="F12" s="163"/>
      <c r="G12" s="163"/>
      <c r="H12" s="163"/>
      <c r="I12" s="17"/>
      <c r="J12" s="22"/>
      <c r="K12" s="23" t="s">
        <v>7</v>
      </c>
      <c r="L12" s="24">
        <v>45684</v>
      </c>
    </row>
    <row r="13" spans="1:12" s="16" customFormat="1" ht="15" customHeight="1" x14ac:dyDescent="0.25">
      <c r="B13" s="25"/>
      <c r="C13" s="18"/>
      <c r="D13" s="18"/>
      <c r="E13" s="18"/>
      <c r="F13" s="18"/>
      <c r="G13" s="18"/>
      <c r="H13" s="18"/>
      <c r="I13" s="18"/>
      <c r="J13" s="164" t="s">
        <v>8</v>
      </c>
      <c r="K13" s="164"/>
      <c r="L13" s="26"/>
    </row>
    <row r="14" spans="1:12" s="16" customFormat="1" ht="15" customHeight="1" x14ac:dyDescent="0.25">
      <c r="B14" s="18"/>
      <c r="C14" s="18"/>
      <c r="D14" s="18"/>
      <c r="E14" s="18"/>
      <c r="F14" s="18"/>
      <c r="G14" s="18"/>
      <c r="H14" s="18"/>
      <c r="I14" s="18"/>
      <c r="J14" s="18"/>
      <c r="K14" s="27" t="s">
        <v>9</v>
      </c>
      <c r="L14" s="26">
        <v>2005014158</v>
      </c>
    </row>
    <row r="15" spans="1:12" s="16" customFormat="1" ht="15" customHeight="1" x14ac:dyDescent="0.25">
      <c r="B15" s="18" t="s">
        <v>10</v>
      </c>
      <c r="C15" s="165" t="s">
        <v>264</v>
      </c>
      <c r="D15" s="165"/>
      <c r="E15" s="165"/>
      <c r="F15" s="165"/>
      <c r="G15" s="165"/>
      <c r="H15" s="165"/>
      <c r="I15" s="165"/>
      <c r="J15" s="164" t="s">
        <v>11</v>
      </c>
      <c r="K15" s="164"/>
      <c r="L15" s="26" t="s">
        <v>12</v>
      </c>
    </row>
    <row r="16" spans="1:12" s="16" customFormat="1" ht="15" customHeight="1" x14ac:dyDescent="0.25">
      <c r="A16" s="18"/>
      <c r="B16" s="28" t="s">
        <v>13</v>
      </c>
      <c r="C16" s="18"/>
      <c r="D16" s="18"/>
      <c r="E16" s="18"/>
      <c r="F16" s="18"/>
      <c r="G16" s="18"/>
      <c r="H16" s="18"/>
      <c r="I16" s="18"/>
      <c r="J16" s="164" t="s">
        <v>8</v>
      </c>
      <c r="K16" s="164"/>
      <c r="L16" s="26">
        <v>306474</v>
      </c>
    </row>
    <row r="17" spans="1:12" s="16" customFormat="1" ht="15" customHeight="1" x14ac:dyDescent="0.25">
      <c r="A17" s="18"/>
      <c r="B17" s="166" t="s">
        <v>14</v>
      </c>
      <c r="C17" s="166"/>
      <c r="D17" s="167" t="s">
        <v>15</v>
      </c>
      <c r="E17" s="167"/>
      <c r="F17" s="167"/>
      <c r="G17" s="167"/>
      <c r="H17" s="167"/>
      <c r="I17" s="167"/>
      <c r="J17" s="164" t="s">
        <v>16</v>
      </c>
      <c r="K17" s="164"/>
      <c r="L17" s="26" t="s">
        <v>17</v>
      </c>
    </row>
    <row r="18" spans="1:12" s="16" customFormat="1" ht="15" customHeight="1" x14ac:dyDescent="0.25">
      <c r="A18" s="18"/>
      <c r="B18" s="25" t="s">
        <v>18</v>
      </c>
      <c r="C18" s="168" t="s">
        <v>238</v>
      </c>
      <c r="D18" s="165"/>
      <c r="E18" s="165"/>
      <c r="F18" s="165"/>
      <c r="G18" s="165"/>
      <c r="H18" s="165"/>
      <c r="I18" s="165"/>
      <c r="J18" s="18"/>
      <c r="K18" s="27"/>
      <c r="L18" s="169"/>
    </row>
    <row r="19" spans="1:12" s="16" customFormat="1" ht="15.95" customHeight="1" x14ac:dyDescent="0.25">
      <c r="A19" s="18"/>
      <c r="B19" s="25"/>
      <c r="C19" s="18"/>
      <c r="D19" s="18"/>
      <c r="E19" s="171" t="s">
        <v>19</v>
      </c>
      <c r="F19" s="171"/>
      <c r="G19" s="171"/>
      <c r="H19" s="18"/>
      <c r="I19" s="18"/>
      <c r="J19" s="18"/>
      <c r="K19" s="29"/>
      <c r="L19" s="170"/>
    </row>
    <row r="20" spans="1:12" s="16" customFormat="1" ht="15.95" customHeight="1" x14ac:dyDescent="0.25">
      <c r="A20" s="18"/>
      <c r="B20" s="18" t="s">
        <v>20</v>
      </c>
      <c r="C20" s="18"/>
      <c r="D20" s="18"/>
      <c r="E20" s="18"/>
      <c r="F20" s="18"/>
      <c r="G20" s="18"/>
      <c r="H20" s="30"/>
      <c r="I20" s="30"/>
      <c r="J20" s="172" t="s">
        <v>21</v>
      </c>
      <c r="K20" s="172"/>
      <c r="L20" s="31">
        <v>383</v>
      </c>
    </row>
    <row r="21" spans="1:12" s="33" customFormat="1" ht="15.95" customHeight="1" x14ac:dyDescent="0.25">
      <c r="A21" s="32"/>
      <c r="B21" s="173" t="s">
        <v>22</v>
      </c>
      <c r="C21" s="173"/>
      <c r="D21" s="173"/>
      <c r="E21" s="173"/>
      <c r="F21" s="173"/>
      <c r="G21" s="173"/>
      <c r="H21" s="173"/>
      <c r="I21" s="173"/>
      <c r="J21" s="173"/>
      <c r="K21" s="173"/>
      <c r="L21" s="173"/>
    </row>
    <row r="22" spans="1:12" s="33" customFormat="1" ht="24.95" customHeight="1" x14ac:dyDescent="0.25">
      <c r="A22" s="32"/>
      <c r="B22" s="174" t="s">
        <v>23</v>
      </c>
      <c r="C22" s="174"/>
      <c r="D22" s="174"/>
      <c r="E22" s="174"/>
      <c r="F22" s="177" t="s">
        <v>24</v>
      </c>
      <c r="G22" s="177" t="s">
        <v>25</v>
      </c>
      <c r="H22" s="179" t="s">
        <v>26</v>
      </c>
      <c r="I22" s="179"/>
      <c r="J22" s="179"/>
      <c r="K22" s="179"/>
      <c r="L22" s="179"/>
    </row>
    <row r="23" spans="1:12" s="33" customFormat="1" ht="26.1" customHeight="1" x14ac:dyDescent="0.25">
      <c r="A23" s="32"/>
      <c r="B23" s="175"/>
      <c r="C23" s="175"/>
      <c r="D23" s="175"/>
      <c r="E23" s="176"/>
      <c r="F23" s="178"/>
      <c r="G23" s="178"/>
      <c r="H23" s="149" t="s">
        <v>252</v>
      </c>
      <c r="I23" s="180" t="s">
        <v>253</v>
      </c>
      <c r="J23" s="181"/>
      <c r="K23" s="149" t="s">
        <v>254</v>
      </c>
      <c r="L23" s="34" t="s">
        <v>27</v>
      </c>
    </row>
    <row r="24" spans="1:12" s="38" customFormat="1" ht="12.95" customHeight="1" x14ac:dyDescent="0.2">
      <c r="A24" s="35"/>
      <c r="B24" s="182">
        <v>1</v>
      </c>
      <c r="C24" s="182"/>
      <c r="D24" s="182"/>
      <c r="E24" s="182"/>
      <c r="F24" s="36">
        <v>2</v>
      </c>
      <c r="G24" s="36">
        <v>3</v>
      </c>
      <c r="H24" s="36">
        <v>4</v>
      </c>
      <c r="I24" s="183">
        <v>5</v>
      </c>
      <c r="J24" s="183"/>
      <c r="K24" s="36">
        <v>6</v>
      </c>
      <c r="L24" s="37">
        <v>7</v>
      </c>
    </row>
    <row r="25" spans="1:12" s="33" customFormat="1" ht="15" customHeight="1" x14ac:dyDescent="0.25">
      <c r="A25" s="32"/>
      <c r="B25" s="184" t="s">
        <v>28</v>
      </c>
      <c r="C25" s="184"/>
      <c r="D25" s="184"/>
      <c r="E25" s="184"/>
      <c r="F25" s="39">
        <v>1</v>
      </c>
      <c r="G25" s="40" t="s">
        <v>29</v>
      </c>
      <c r="H25" s="150">
        <v>859969.81</v>
      </c>
      <c r="I25" s="185">
        <v>0</v>
      </c>
      <c r="J25" s="185"/>
      <c r="K25" s="41">
        <v>0</v>
      </c>
      <c r="L25" s="42">
        <v>0</v>
      </c>
    </row>
    <row r="26" spans="1:12" s="33" customFormat="1" ht="15" customHeight="1" x14ac:dyDescent="0.25">
      <c r="A26" s="32"/>
      <c r="B26" s="184" t="s">
        <v>30</v>
      </c>
      <c r="C26" s="184"/>
      <c r="D26" s="184"/>
      <c r="E26" s="184"/>
      <c r="F26" s="43">
        <v>2</v>
      </c>
      <c r="G26" s="44" t="s">
        <v>29</v>
      </c>
      <c r="H26" s="45"/>
      <c r="I26" s="186">
        <v>0</v>
      </c>
      <c r="J26" s="186"/>
      <c r="K26" s="46">
        <v>0</v>
      </c>
      <c r="L26" s="47">
        <v>0</v>
      </c>
    </row>
    <row r="27" spans="1:12" s="33" customFormat="1" ht="15" customHeight="1" x14ac:dyDescent="0.25">
      <c r="A27" s="32"/>
      <c r="B27" s="184" t="s">
        <v>31</v>
      </c>
      <c r="C27" s="184"/>
      <c r="D27" s="184"/>
      <c r="E27" s="184"/>
      <c r="F27" s="48">
        <v>1000</v>
      </c>
      <c r="G27" s="49" t="s">
        <v>29</v>
      </c>
      <c r="H27" s="50">
        <f>Расшифровка!AJ19</f>
        <v>49299403</v>
      </c>
      <c r="I27" s="187">
        <f>I29</f>
        <v>35835266.765359998</v>
      </c>
      <c r="J27" s="187"/>
      <c r="K27" s="51">
        <f>K29</f>
        <v>35008485.449343994</v>
      </c>
      <c r="L27" s="52">
        <v>0</v>
      </c>
    </row>
    <row r="28" spans="1:12" s="33" customFormat="1" ht="26.1" customHeight="1" x14ac:dyDescent="0.25">
      <c r="A28" s="32"/>
      <c r="B28" s="188" t="s">
        <v>32</v>
      </c>
      <c r="C28" s="188"/>
      <c r="D28" s="188"/>
      <c r="E28" s="188"/>
      <c r="F28" s="53">
        <v>1100</v>
      </c>
      <c r="G28" s="54">
        <v>120</v>
      </c>
      <c r="H28" s="46">
        <v>0</v>
      </c>
      <c r="I28" s="186">
        <v>0</v>
      </c>
      <c r="J28" s="186"/>
      <c r="K28" s="46">
        <v>0</v>
      </c>
      <c r="L28" s="47">
        <v>0</v>
      </c>
    </row>
    <row r="29" spans="1:12" s="33" customFormat="1" ht="15" customHeight="1" x14ac:dyDescent="0.25">
      <c r="A29" s="32"/>
      <c r="B29" s="188" t="s">
        <v>33</v>
      </c>
      <c r="C29" s="188"/>
      <c r="D29" s="188"/>
      <c r="E29" s="188"/>
      <c r="F29" s="48">
        <v>1200</v>
      </c>
      <c r="G29" s="55">
        <v>130</v>
      </c>
      <c r="H29" s="50">
        <f>H30</f>
        <v>49299403</v>
      </c>
      <c r="I29" s="187">
        <f>I30</f>
        <v>35835266.765359998</v>
      </c>
      <c r="J29" s="187"/>
      <c r="K29" s="51">
        <f>K30</f>
        <v>35008485.449343994</v>
      </c>
      <c r="L29" s="52">
        <v>0</v>
      </c>
    </row>
    <row r="30" spans="1:12" s="33" customFormat="1" ht="38.1" customHeight="1" x14ac:dyDescent="0.25">
      <c r="A30" s="32"/>
      <c r="B30" s="189" t="s">
        <v>34</v>
      </c>
      <c r="C30" s="189"/>
      <c r="D30" s="189"/>
      <c r="E30" s="189"/>
      <c r="F30" s="48">
        <v>1210</v>
      </c>
      <c r="G30" s="56">
        <v>130</v>
      </c>
      <c r="H30" s="57">
        <f>H54</f>
        <v>49299403</v>
      </c>
      <c r="I30" s="186">
        <f>I54</f>
        <v>35835266.765359998</v>
      </c>
      <c r="J30" s="186"/>
      <c r="K30" s="58">
        <f>K54</f>
        <v>35008485.449343994</v>
      </c>
      <c r="L30" s="59">
        <v>0</v>
      </c>
    </row>
    <row r="31" spans="1:12" s="33" customFormat="1" ht="26.1" customHeight="1" x14ac:dyDescent="0.25">
      <c r="A31" s="32"/>
      <c r="B31" s="189" t="s">
        <v>35</v>
      </c>
      <c r="C31" s="189"/>
      <c r="D31" s="189"/>
      <c r="E31" s="189"/>
      <c r="F31" s="53">
        <v>1220</v>
      </c>
      <c r="G31" s="54">
        <v>130</v>
      </c>
      <c r="H31" s="46">
        <v>0</v>
      </c>
      <c r="I31" s="186">
        <v>0</v>
      </c>
      <c r="J31" s="186"/>
      <c r="K31" s="46">
        <v>0</v>
      </c>
      <c r="L31" s="47">
        <v>0</v>
      </c>
    </row>
    <row r="32" spans="1:12" s="33" customFormat="1" ht="15" customHeight="1" x14ac:dyDescent="0.25">
      <c r="A32" s="32"/>
      <c r="B32" s="190" t="s">
        <v>36</v>
      </c>
      <c r="C32" s="190"/>
      <c r="D32" s="190"/>
      <c r="E32" s="190"/>
      <c r="F32" s="53">
        <v>1230</v>
      </c>
      <c r="G32" s="54">
        <v>130</v>
      </c>
      <c r="H32" s="46">
        <v>0</v>
      </c>
      <c r="I32" s="186">
        <v>0</v>
      </c>
      <c r="J32" s="186"/>
      <c r="K32" s="46">
        <v>0</v>
      </c>
      <c r="L32" s="47">
        <v>0</v>
      </c>
    </row>
    <row r="33" spans="1:12" s="33" customFormat="1" ht="15" customHeight="1" x14ac:dyDescent="0.25">
      <c r="A33" s="32"/>
      <c r="B33" s="191" t="s">
        <v>37</v>
      </c>
      <c r="C33" s="191"/>
      <c r="D33" s="191"/>
      <c r="E33" s="191"/>
      <c r="F33" s="48">
        <v>1300</v>
      </c>
      <c r="G33" s="55">
        <v>140</v>
      </c>
      <c r="H33" s="51">
        <v>0</v>
      </c>
      <c r="I33" s="187">
        <v>0</v>
      </c>
      <c r="J33" s="187"/>
      <c r="K33" s="51">
        <v>0</v>
      </c>
      <c r="L33" s="52">
        <v>0</v>
      </c>
    </row>
    <row r="34" spans="1:12" s="33" customFormat="1" ht="15" customHeight="1" x14ac:dyDescent="0.25">
      <c r="A34" s="32"/>
      <c r="B34" s="191" t="s">
        <v>38</v>
      </c>
      <c r="C34" s="191"/>
      <c r="D34" s="191"/>
      <c r="E34" s="191"/>
      <c r="F34" s="53">
        <v>1400</v>
      </c>
      <c r="G34" s="54">
        <v>150</v>
      </c>
      <c r="H34" s="46">
        <v>0</v>
      </c>
      <c r="I34" s="186">
        <v>0</v>
      </c>
      <c r="J34" s="186"/>
      <c r="K34" s="46">
        <v>0</v>
      </c>
      <c r="L34" s="47">
        <v>0</v>
      </c>
    </row>
    <row r="35" spans="1:12" s="33" customFormat="1" ht="26.1" hidden="1" customHeight="1" x14ac:dyDescent="0.25">
      <c r="A35" s="32"/>
      <c r="B35" s="189" t="s">
        <v>39</v>
      </c>
      <c r="C35" s="189"/>
      <c r="D35" s="189"/>
      <c r="E35" s="189"/>
      <c r="F35" s="53">
        <v>1410</v>
      </c>
      <c r="G35" s="54">
        <v>150</v>
      </c>
      <c r="H35" s="46">
        <v>0</v>
      </c>
      <c r="I35" s="186">
        <v>0</v>
      </c>
      <c r="J35" s="186"/>
      <c r="K35" s="46">
        <v>0</v>
      </c>
      <c r="L35" s="47">
        <v>0</v>
      </c>
    </row>
    <row r="36" spans="1:12" s="33" customFormat="1" ht="15" hidden="1" customHeight="1" x14ac:dyDescent="0.25">
      <c r="A36" s="32"/>
      <c r="B36" s="189" t="s">
        <v>40</v>
      </c>
      <c r="C36" s="189"/>
      <c r="D36" s="189"/>
      <c r="E36" s="189"/>
      <c r="F36" s="53">
        <v>1420</v>
      </c>
      <c r="G36" s="54">
        <v>150</v>
      </c>
      <c r="H36" s="46">
        <v>0</v>
      </c>
      <c r="I36" s="186">
        <v>0</v>
      </c>
      <c r="J36" s="186"/>
      <c r="K36" s="46">
        <v>0</v>
      </c>
      <c r="L36" s="47">
        <v>0</v>
      </c>
    </row>
    <row r="37" spans="1:12" s="33" customFormat="1" ht="26.1" hidden="1" customHeight="1" x14ac:dyDescent="0.25">
      <c r="A37" s="32"/>
      <c r="B37" s="192" t="s">
        <v>41</v>
      </c>
      <c r="C37" s="192"/>
      <c r="D37" s="192"/>
      <c r="E37" s="192"/>
      <c r="F37" s="60">
        <v>1430</v>
      </c>
      <c r="G37" s="61">
        <v>150</v>
      </c>
      <c r="H37" s="62">
        <v>0</v>
      </c>
      <c r="I37" s="193">
        <v>0</v>
      </c>
      <c r="J37" s="193"/>
      <c r="K37" s="62">
        <v>0</v>
      </c>
      <c r="L37" s="63">
        <v>0</v>
      </c>
    </row>
    <row r="38" spans="1:12" s="33" customFormat="1" ht="15" customHeight="1" x14ac:dyDescent="0.25">
      <c r="A38" s="32"/>
      <c r="B38" s="194" t="s">
        <v>42</v>
      </c>
      <c r="C38" s="194"/>
      <c r="D38" s="194"/>
      <c r="E38" s="194"/>
      <c r="F38" s="48">
        <v>1500</v>
      </c>
      <c r="G38" s="55">
        <v>180</v>
      </c>
      <c r="H38" s="51">
        <v>0</v>
      </c>
      <c r="I38" s="187">
        <v>0</v>
      </c>
      <c r="J38" s="187"/>
      <c r="K38" s="51">
        <v>0</v>
      </c>
      <c r="L38" s="52">
        <v>0</v>
      </c>
    </row>
    <row r="39" spans="1:12" s="33" customFormat="1" ht="15" customHeight="1" x14ac:dyDescent="0.25">
      <c r="A39" s="32"/>
      <c r="B39" s="188" t="s">
        <v>43</v>
      </c>
      <c r="C39" s="188"/>
      <c r="D39" s="188"/>
      <c r="E39" s="188"/>
      <c r="F39" s="53">
        <v>1600</v>
      </c>
      <c r="G39" s="44" t="s">
        <v>29</v>
      </c>
      <c r="H39" s="46">
        <v>0</v>
      </c>
      <c r="I39" s="186">
        <v>0</v>
      </c>
      <c r="J39" s="186"/>
      <c r="K39" s="46">
        <v>0</v>
      </c>
      <c r="L39" s="47">
        <v>0</v>
      </c>
    </row>
    <row r="40" spans="1:12" s="33" customFormat="1" ht="26.1" hidden="1" customHeight="1" x14ac:dyDescent="0.25">
      <c r="A40" s="32"/>
      <c r="B40" s="195" t="s">
        <v>44</v>
      </c>
      <c r="C40" s="195"/>
      <c r="D40" s="195"/>
      <c r="E40" s="195"/>
      <c r="F40" s="53">
        <v>1610</v>
      </c>
      <c r="G40" s="54">
        <v>400</v>
      </c>
      <c r="H40" s="46">
        <v>0</v>
      </c>
      <c r="I40" s="186">
        <v>0</v>
      </c>
      <c r="J40" s="186"/>
      <c r="K40" s="46">
        <v>0</v>
      </c>
      <c r="L40" s="47">
        <v>0</v>
      </c>
    </row>
    <row r="41" spans="1:12" s="33" customFormat="1" ht="26.1" hidden="1" customHeight="1" x14ac:dyDescent="0.25">
      <c r="A41" s="32"/>
      <c r="B41" s="196" t="s">
        <v>45</v>
      </c>
      <c r="C41" s="196"/>
      <c r="D41" s="196"/>
      <c r="E41" s="196"/>
      <c r="F41" s="53">
        <v>1611</v>
      </c>
      <c r="G41" s="54">
        <v>410</v>
      </c>
      <c r="H41" s="46">
        <v>0</v>
      </c>
      <c r="I41" s="186">
        <v>0</v>
      </c>
      <c r="J41" s="186"/>
      <c r="K41" s="46">
        <v>0</v>
      </c>
      <c r="L41" s="47">
        <v>0</v>
      </c>
    </row>
    <row r="42" spans="1:12" s="33" customFormat="1" ht="15" hidden="1" customHeight="1" x14ac:dyDescent="0.25">
      <c r="A42" s="32"/>
      <c r="B42" s="196" t="s">
        <v>46</v>
      </c>
      <c r="C42" s="196"/>
      <c r="D42" s="196"/>
      <c r="E42" s="196"/>
      <c r="F42" s="53">
        <v>1612</v>
      </c>
      <c r="G42" s="54">
        <v>420</v>
      </c>
      <c r="H42" s="46">
        <v>0</v>
      </c>
      <c r="I42" s="186">
        <v>0</v>
      </c>
      <c r="J42" s="186"/>
      <c r="K42" s="46">
        <v>0</v>
      </c>
      <c r="L42" s="47">
        <v>0</v>
      </c>
    </row>
    <row r="43" spans="1:12" s="33" customFormat="1" ht="15" hidden="1" customHeight="1" x14ac:dyDescent="0.25">
      <c r="A43" s="32"/>
      <c r="B43" s="196" t="s">
        <v>47</v>
      </c>
      <c r="C43" s="196"/>
      <c r="D43" s="196"/>
      <c r="E43" s="196"/>
      <c r="F43" s="53">
        <v>1613</v>
      </c>
      <c r="G43" s="54">
        <v>430</v>
      </c>
      <c r="H43" s="46">
        <v>0</v>
      </c>
      <c r="I43" s="186">
        <v>0</v>
      </c>
      <c r="J43" s="186"/>
      <c r="K43" s="46">
        <v>0</v>
      </c>
      <c r="L43" s="47">
        <v>0</v>
      </c>
    </row>
    <row r="44" spans="1:12" s="33" customFormat="1" ht="15" hidden="1" customHeight="1" x14ac:dyDescent="0.25">
      <c r="A44" s="32"/>
      <c r="B44" s="196" t="s">
        <v>48</v>
      </c>
      <c r="C44" s="196"/>
      <c r="D44" s="196"/>
      <c r="E44" s="196"/>
      <c r="F44" s="53">
        <v>1614</v>
      </c>
      <c r="G44" s="54">
        <v>440</v>
      </c>
      <c r="H44" s="46">
        <v>0</v>
      </c>
      <c r="I44" s="186">
        <v>0</v>
      </c>
      <c r="J44" s="186"/>
      <c r="K44" s="46">
        <v>0</v>
      </c>
      <c r="L44" s="47">
        <v>0</v>
      </c>
    </row>
    <row r="45" spans="1:12" s="33" customFormat="1" ht="15" hidden="1" customHeight="1" x14ac:dyDescent="0.25">
      <c r="A45" s="32"/>
      <c r="B45" s="192" t="s">
        <v>49</v>
      </c>
      <c r="C45" s="192"/>
      <c r="D45" s="192"/>
      <c r="E45" s="192"/>
      <c r="F45" s="53">
        <v>1620</v>
      </c>
      <c r="G45" s="54">
        <v>600</v>
      </c>
      <c r="H45" s="46">
        <v>0</v>
      </c>
      <c r="I45" s="186">
        <v>0</v>
      </c>
      <c r="J45" s="186"/>
      <c r="K45" s="46">
        <v>0</v>
      </c>
      <c r="L45" s="47">
        <v>0</v>
      </c>
    </row>
    <row r="46" spans="1:12" s="33" customFormat="1" ht="26.1" hidden="1" customHeight="1" x14ac:dyDescent="0.25">
      <c r="A46" s="32"/>
      <c r="B46" s="196" t="s">
        <v>50</v>
      </c>
      <c r="C46" s="196"/>
      <c r="D46" s="196"/>
      <c r="E46" s="196"/>
      <c r="F46" s="53">
        <v>1621</v>
      </c>
      <c r="G46" s="54">
        <v>620</v>
      </c>
      <c r="H46" s="46">
        <v>0</v>
      </c>
      <c r="I46" s="186">
        <v>0</v>
      </c>
      <c r="J46" s="186"/>
      <c r="K46" s="46">
        <v>0</v>
      </c>
      <c r="L46" s="47">
        <v>0</v>
      </c>
    </row>
    <row r="47" spans="1:12" s="33" customFormat="1" ht="26.1" hidden="1" customHeight="1" x14ac:dyDescent="0.25">
      <c r="A47" s="32"/>
      <c r="B47" s="196" t="s">
        <v>51</v>
      </c>
      <c r="C47" s="196"/>
      <c r="D47" s="196"/>
      <c r="E47" s="196"/>
      <c r="F47" s="53">
        <v>1622</v>
      </c>
      <c r="G47" s="54">
        <v>630</v>
      </c>
      <c r="H47" s="46">
        <v>0</v>
      </c>
      <c r="I47" s="186">
        <v>0</v>
      </c>
      <c r="J47" s="186"/>
      <c r="K47" s="46">
        <v>0</v>
      </c>
      <c r="L47" s="47">
        <v>0</v>
      </c>
    </row>
    <row r="48" spans="1:12" s="33" customFormat="1" ht="15" hidden="1" customHeight="1" x14ac:dyDescent="0.25">
      <c r="A48" s="32"/>
      <c r="B48" s="197" t="s">
        <v>52</v>
      </c>
      <c r="C48" s="197"/>
      <c r="D48" s="197"/>
      <c r="E48" s="197"/>
      <c r="F48" s="53">
        <v>1623</v>
      </c>
      <c r="G48" s="54">
        <v>650</v>
      </c>
      <c r="H48" s="46">
        <v>0</v>
      </c>
      <c r="I48" s="186">
        <v>0</v>
      </c>
      <c r="J48" s="186"/>
      <c r="K48" s="46">
        <v>0</v>
      </c>
      <c r="L48" s="47">
        <v>0</v>
      </c>
    </row>
    <row r="49" spans="1:12" s="33" customFormat="1" ht="15" customHeight="1" x14ac:dyDescent="0.25">
      <c r="A49" s="32"/>
      <c r="B49" s="188" t="s">
        <v>53</v>
      </c>
      <c r="C49" s="188"/>
      <c r="D49" s="188"/>
      <c r="E49" s="188"/>
      <c r="F49" s="53">
        <v>1700</v>
      </c>
      <c r="G49" s="44" t="s">
        <v>29</v>
      </c>
      <c r="H49" s="46">
        <v>0</v>
      </c>
      <c r="I49" s="186">
        <v>0</v>
      </c>
      <c r="J49" s="186"/>
      <c r="K49" s="46">
        <v>0</v>
      </c>
      <c r="L49" s="47">
        <v>0</v>
      </c>
    </row>
    <row r="50" spans="1:12" s="33" customFormat="1" ht="26.1" customHeight="1" x14ac:dyDescent="0.25">
      <c r="A50" s="32"/>
      <c r="B50" s="189" t="s">
        <v>54</v>
      </c>
      <c r="C50" s="189"/>
      <c r="D50" s="189"/>
      <c r="E50" s="189"/>
      <c r="F50" s="53">
        <v>1710</v>
      </c>
      <c r="G50" s="54">
        <v>510</v>
      </c>
      <c r="H50" s="46">
        <v>0</v>
      </c>
      <c r="I50" s="186">
        <v>0</v>
      </c>
      <c r="J50" s="186"/>
      <c r="K50" s="46">
        <v>0</v>
      </c>
      <c r="L50" s="64" t="s">
        <v>29</v>
      </c>
    </row>
    <row r="51" spans="1:12" s="33" customFormat="1" ht="15" customHeight="1" x14ac:dyDescent="0.25">
      <c r="A51" s="32"/>
      <c r="B51" s="198" t="s">
        <v>55</v>
      </c>
      <c r="C51" s="198"/>
      <c r="D51" s="198"/>
      <c r="E51" s="198"/>
      <c r="F51" s="53">
        <v>1720</v>
      </c>
      <c r="G51" s="54">
        <v>510</v>
      </c>
      <c r="H51" s="46">
        <v>0</v>
      </c>
      <c r="I51" s="186">
        <v>0</v>
      </c>
      <c r="J51" s="186"/>
      <c r="K51" s="46">
        <v>0</v>
      </c>
      <c r="L51" s="47">
        <v>0</v>
      </c>
    </row>
    <row r="52" spans="1:12" s="33" customFormat="1" ht="15" customHeight="1" x14ac:dyDescent="0.25">
      <c r="A52" s="32"/>
      <c r="B52" s="189" t="s">
        <v>56</v>
      </c>
      <c r="C52" s="189"/>
      <c r="D52" s="189"/>
      <c r="E52" s="189"/>
      <c r="F52" s="53">
        <v>1730</v>
      </c>
      <c r="G52" s="54">
        <v>640</v>
      </c>
      <c r="H52" s="46">
        <v>0</v>
      </c>
      <c r="I52" s="186">
        <v>0</v>
      </c>
      <c r="J52" s="186"/>
      <c r="K52" s="46">
        <v>0</v>
      </c>
      <c r="L52" s="47">
        <v>0</v>
      </c>
    </row>
    <row r="53" spans="1:12" s="33" customFormat="1" ht="15" customHeight="1" x14ac:dyDescent="0.25">
      <c r="A53" s="32"/>
      <c r="B53" s="189" t="s">
        <v>57</v>
      </c>
      <c r="C53" s="189"/>
      <c r="D53" s="189"/>
      <c r="E53" s="189"/>
      <c r="F53" s="65">
        <v>1740</v>
      </c>
      <c r="G53" s="66">
        <v>710</v>
      </c>
      <c r="H53" s="67">
        <v>0</v>
      </c>
      <c r="I53" s="199">
        <v>0</v>
      </c>
      <c r="J53" s="199"/>
      <c r="K53" s="67">
        <v>0</v>
      </c>
      <c r="L53" s="68">
        <v>0</v>
      </c>
    </row>
    <row r="54" spans="1:12" s="70" customFormat="1" ht="15" customHeight="1" x14ac:dyDescent="0.25">
      <c r="A54" s="69"/>
      <c r="B54" s="184" t="s">
        <v>58</v>
      </c>
      <c r="C54" s="184"/>
      <c r="D54" s="184"/>
      <c r="E54" s="184"/>
      <c r="F54" s="53">
        <v>2000</v>
      </c>
      <c r="G54" s="44" t="s">
        <v>29</v>
      </c>
      <c r="H54" s="45">
        <f>H55+H64+H70+H74+H81+H84</f>
        <v>49299403</v>
      </c>
      <c r="I54" s="186">
        <f>I55+I64+I70+I74+I81+I84</f>
        <v>35835266.765359998</v>
      </c>
      <c r="J54" s="186"/>
      <c r="K54" s="46">
        <f>K55+K64+K70+K74+K81+K84</f>
        <v>35008485.449343994</v>
      </c>
      <c r="L54" s="47">
        <v>0</v>
      </c>
    </row>
    <row r="55" spans="1:12" s="73" customFormat="1" ht="26.1" customHeight="1" x14ac:dyDescent="0.25">
      <c r="A55" s="71"/>
      <c r="B55" s="191" t="s">
        <v>59</v>
      </c>
      <c r="C55" s="191"/>
      <c r="D55" s="191"/>
      <c r="E55" s="191"/>
      <c r="F55" s="53">
        <v>2100</v>
      </c>
      <c r="G55" s="44" t="s">
        <v>29</v>
      </c>
      <c r="H55" s="150">
        <f>H56+H57+H59</f>
        <v>41098458</v>
      </c>
      <c r="I55" s="186">
        <f>I56+I57+I59</f>
        <v>27738785.385359999</v>
      </c>
      <c r="J55" s="186"/>
      <c r="K55" s="46">
        <f>K56+K57+K59</f>
        <v>26816295.199343998</v>
      </c>
      <c r="L55" s="72" t="s">
        <v>29</v>
      </c>
    </row>
    <row r="56" spans="1:12" s="33" customFormat="1" ht="26.1" customHeight="1" x14ac:dyDescent="0.25">
      <c r="A56" s="32"/>
      <c r="B56" s="189" t="s">
        <v>60</v>
      </c>
      <c r="C56" s="189"/>
      <c r="D56" s="189"/>
      <c r="E56" s="189"/>
      <c r="F56" s="53">
        <v>2110</v>
      </c>
      <c r="G56" s="54">
        <v>111</v>
      </c>
      <c r="H56" s="45">
        <f>Расшифровка!AJ20+Расшифровка!AJ22+Расшифровка!AJ24+Расшифровка!AJ26</f>
        <v>31565636</v>
      </c>
      <c r="I56" s="186">
        <f>Расшифровка!AJ20*0.63+Расшифровка!AJ22*102.4%+Расшифровка!AJ24*101.5%+Расшифровка!AJ26</f>
        <v>21304750.68</v>
      </c>
      <c r="J56" s="186"/>
      <c r="K56" s="46">
        <f>Расшифровка!AJ20*60.2%+Расшифровка!AJ22*104.47%+Расшифровка!AJ24*103.35%+Расшифровка!AJ26</f>
        <v>20596232.871999998</v>
      </c>
      <c r="L56" s="72" t="s">
        <v>29</v>
      </c>
    </row>
    <row r="57" spans="1:12" s="33" customFormat="1" ht="15" customHeight="1" x14ac:dyDescent="0.25">
      <c r="A57" s="32"/>
      <c r="B57" s="189" t="s">
        <v>61</v>
      </c>
      <c r="C57" s="189"/>
      <c r="D57" s="189"/>
      <c r="E57" s="189"/>
      <c r="F57" s="53">
        <v>2120</v>
      </c>
      <c r="G57" s="54">
        <v>112</v>
      </c>
      <c r="H57" s="45">
        <f>Расшифровка!AJ28</f>
        <v>0</v>
      </c>
      <c r="I57" s="186">
        <f>H57</f>
        <v>0</v>
      </c>
      <c r="J57" s="186"/>
      <c r="K57" s="46">
        <f>H57</f>
        <v>0</v>
      </c>
      <c r="L57" s="72" t="s">
        <v>29</v>
      </c>
    </row>
    <row r="58" spans="1:12" s="33" customFormat="1" ht="15" customHeight="1" x14ac:dyDescent="0.25">
      <c r="A58" s="32"/>
      <c r="B58" s="189" t="s">
        <v>62</v>
      </c>
      <c r="C58" s="189"/>
      <c r="D58" s="189"/>
      <c r="E58" s="189"/>
      <c r="F58" s="53">
        <v>2130</v>
      </c>
      <c r="G58" s="54">
        <v>113</v>
      </c>
      <c r="H58" s="46">
        <v>0</v>
      </c>
      <c r="I58" s="186">
        <v>0</v>
      </c>
      <c r="J58" s="186"/>
      <c r="K58" s="46">
        <v>0</v>
      </c>
      <c r="L58" s="72" t="s">
        <v>29</v>
      </c>
    </row>
    <row r="59" spans="1:12" s="33" customFormat="1" ht="26.1" customHeight="1" x14ac:dyDescent="0.25">
      <c r="A59" s="32"/>
      <c r="B59" s="189" t="s">
        <v>63</v>
      </c>
      <c r="C59" s="189"/>
      <c r="D59" s="189"/>
      <c r="E59" s="189"/>
      <c r="F59" s="74">
        <v>2140</v>
      </c>
      <c r="G59" s="75">
        <v>119</v>
      </c>
      <c r="H59" s="45">
        <f>Расшифровка!AJ21+Расшифровка!AJ23+Расшифровка!AJ25+Расшифровка!AJ27</f>
        <v>9532822</v>
      </c>
      <c r="I59" s="186">
        <f>I56*30.2%</f>
        <v>6434034.70536</v>
      </c>
      <c r="J59" s="186"/>
      <c r="K59" s="46">
        <f>K56*30.2%</f>
        <v>6220062.3273439994</v>
      </c>
      <c r="L59" s="72" t="s">
        <v>29</v>
      </c>
    </row>
    <row r="60" spans="1:12" s="33" customFormat="1" ht="15" customHeight="1" x14ac:dyDescent="0.25">
      <c r="A60" s="32"/>
      <c r="B60" s="189" t="s">
        <v>64</v>
      </c>
      <c r="C60" s="189"/>
      <c r="D60" s="189"/>
      <c r="E60" s="189"/>
      <c r="F60" s="76">
        <v>2150</v>
      </c>
      <c r="G60" s="77">
        <v>131</v>
      </c>
      <c r="H60" s="51">
        <v>0</v>
      </c>
      <c r="I60" s="200">
        <v>0</v>
      </c>
      <c r="J60" s="200"/>
      <c r="K60" s="51">
        <v>0</v>
      </c>
      <c r="L60" s="78" t="s">
        <v>29</v>
      </c>
    </row>
    <row r="61" spans="1:12" s="33" customFormat="1" ht="26.1" customHeight="1" x14ac:dyDescent="0.25">
      <c r="A61" s="32"/>
      <c r="B61" s="189" t="s">
        <v>65</v>
      </c>
      <c r="C61" s="189"/>
      <c r="D61" s="189"/>
      <c r="E61" s="189"/>
      <c r="F61" s="76">
        <v>2160</v>
      </c>
      <c r="G61" s="77">
        <v>133</v>
      </c>
      <c r="H61" s="51">
        <v>0</v>
      </c>
      <c r="I61" s="200">
        <v>0</v>
      </c>
      <c r="J61" s="200"/>
      <c r="K61" s="51">
        <v>0</v>
      </c>
      <c r="L61" s="52">
        <v>0</v>
      </c>
    </row>
    <row r="62" spans="1:12" s="33" customFormat="1" ht="15" customHeight="1" x14ac:dyDescent="0.25">
      <c r="A62" s="32"/>
      <c r="B62" s="189" t="s">
        <v>66</v>
      </c>
      <c r="C62" s="189"/>
      <c r="D62" s="189"/>
      <c r="E62" s="189"/>
      <c r="F62" s="74">
        <v>2170</v>
      </c>
      <c r="G62" s="75">
        <v>134</v>
      </c>
      <c r="H62" s="46">
        <v>0</v>
      </c>
      <c r="I62" s="186">
        <v>0</v>
      </c>
      <c r="J62" s="186"/>
      <c r="K62" s="46">
        <v>0</v>
      </c>
      <c r="L62" s="72" t="s">
        <v>29</v>
      </c>
    </row>
    <row r="63" spans="1:12" s="33" customFormat="1" ht="26.1" customHeight="1" x14ac:dyDescent="0.25">
      <c r="A63" s="32"/>
      <c r="B63" s="192" t="s">
        <v>67</v>
      </c>
      <c r="C63" s="192"/>
      <c r="D63" s="192"/>
      <c r="E63" s="192"/>
      <c r="F63" s="79">
        <v>2180</v>
      </c>
      <c r="G63" s="80">
        <v>139</v>
      </c>
      <c r="H63" s="62">
        <v>0</v>
      </c>
      <c r="I63" s="193">
        <v>0</v>
      </c>
      <c r="J63" s="193"/>
      <c r="K63" s="62">
        <v>0</v>
      </c>
      <c r="L63" s="81" t="s">
        <v>29</v>
      </c>
    </row>
    <row r="64" spans="1:12" s="73" customFormat="1" ht="15" customHeight="1" x14ac:dyDescent="0.25">
      <c r="A64" s="71"/>
      <c r="B64" s="194" t="s">
        <v>68</v>
      </c>
      <c r="C64" s="194"/>
      <c r="D64" s="194"/>
      <c r="E64" s="194"/>
      <c r="F64" s="48">
        <v>2200</v>
      </c>
      <c r="G64" s="55">
        <v>300</v>
      </c>
      <c r="H64" s="151">
        <v>0</v>
      </c>
      <c r="I64" s="187">
        <v>0</v>
      </c>
      <c r="J64" s="187"/>
      <c r="K64" s="51">
        <v>0</v>
      </c>
      <c r="L64" s="78" t="s">
        <v>29</v>
      </c>
    </row>
    <row r="65" spans="1:12" s="33" customFormat="1" ht="26.1" customHeight="1" x14ac:dyDescent="0.25">
      <c r="A65" s="32"/>
      <c r="B65" s="189" t="s">
        <v>69</v>
      </c>
      <c r="C65" s="189"/>
      <c r="D65" s="189"/>
      <c r="E65" s="189"/>
      <c r="F65" s="53">
        <v>2210</v>
      </c>
      <c r="G65" s="54">
        <v>321</v>
      </c>
      <c r="H65" s="46">
        <v>0</v>
      </c>
      <c r="I65" s="186">
        <v>0</v>
      </c>
      <c r="J65" s="186"/>
      <c r="K65" s="46">
        <v>0</v>
      </c>
      <c r="L65" s="72" t="s">
        <v>29</v>
      </c>
    </row>
    <row r="66" spans="1:12" s="33" customFormat="1" ht="15" customHeight="1" x14ac:dyDescent="0.25">
      <c r="A66" s="32"/>
      <c r="B66" s="189" t="s">
        <v>70</v>
      </c>
      <c r="C66" s="189"/>
      <c r="D66" s="189"/>
      <c r="E66" s="189"/>
      <c r="F66" s="53">
        <v>2220</v>
      </c>
      <c r="G66" s="54">
        <v>323</v>
      </c>
      <c r="H66" s="46">
        <v>0</v>
      </c>
      <c r="I66" s="186">
        <v>0</v>
      </c>
      <c r="J66" s="186"/>
      <c r="K66" s="46">
        <v>0</v>
      </c>
      <c r="L66" s="47">
        <v>0</v>
      </c>
    </row>
    <row r="67" spans="1:12" s="33" customFormat="1" ht="26.1" customHeight="1" x14ac:dyDescent="0.25">
      <c r="A67" s="32"/>
      <c r="B67" s="189" t="s">
        <v>71</v>
      </c>
      <c r="C67" s="189"/>
      <c r="D67" s="189"/>
      <c r="E67" s="189"/>
      <c r="F67" s="53">
        <v>2230</v>
      </c>
      <c r="G67" s="54">
        <v>340</v>
      </c>
      <c r="H67" s="46">
        <v>0</v>
      </c>
      <c r="I67" s="186">
        <v>0</v>
      </c>
      <c r="J67" s="186"/>
      <c r="K67" s="46">
        <v>0</v>
      </c>
      <c r="L67" s="72" t="s">
        <v>29</v>
      </c>
    </row>
    <row r="68" spans="1:12" s="33" customFormat="1" ht="38.1" customHeight="1" x14ac:dyDescent="0.25">
      <c r="A68" s="32"/>
      <c r="B68" s="189" t="s">
        <v>72</v>
      </c>
      <c r="C68" s="189"/>
      <c r="D68" s="189"/>
      <c r="E68" s="189"/>
      <c r="F68" s="53">
        <v>2240</v>
      </c>
      <c r="G68" s="54">
        <v>350</v>
      </c>
      <c r="H68" s="46">
        <v>0</v>
      </c>
      <c r="I68" s="186">
        <v>0</v>
      </c>
      <c r="J68" s="186"/>
      <c r="K68" s="46">
        <v>0</v>
      </c>
      <c r="L68" s="72" t="s">
        <v>29</v>
      </c>
    </row>
    <row r="69" spans="1:12" s="33" customFormat="1" ht="15" customHeight="1" x14ac:dyDescent="0.25">
      <c r="A69" s="32"/>
      <c r="B69" s="189" t="s">
        <v>73</v>
      </c>
      <c r="C69" s="189"/>
      <c r="D69" s="189"/>
      <c r="E69" s="189"/>
      <c r="F69" s="53">
        <v>2250</v>
      </c>
      <c r="G69" s="54">
        <v>360</v>
      </c>
      <c r="H69" s="46">
        <v>0</v>
      </c>
      <c r="I69" s="186">
        <v>0</v>
      </c>
      <c r="J69" s="186"/>
      <c r="K69" s="46">
        <v>0</v>
      </c>
      <c r="L69" s="72" t="s">
        <v>29</v>
      </c>
    </row>
    <row r="70" spans="1:12" s="73" customFormat="1" ht="15" customHeight="1" x14ac:dyDescent="0.25">
      <c r="A70" s="71"/>
      <c r="B70" s="188" t="s">
        <v>74</v>
      </c>
      <c r="C70" s="188"/>
      <c r="D70" s="188"/>
      <c r="E70" s="188"/>
      <c r="F70" s="53">
        <v>2300</v>
      </c>
      <c r="G70" s="54">
        <v>850</v>
      </c>
      <c r="H70" s="150">
        <f>H71+H72+H73</f>
        <v>27686</v>
      </c>
      <c r="I70" s="186">
        <f>I71+I73</f>
        <v>27686</v>
      </c>
      <c r="J70" s="186"/>
      <c r="K70" s="46">
        <f>K71+K73</f>
        <v>27686</v>
      </c>
      <c r="L70" s="72" t="s">
        <v>29</v>
      </c>
    </row>
    <row r="71" spans="1:12" s="33" customFormat="1" ht="26.1" customHeight="1" x14ac:dyDescent="0.25">
      <c r="A71" s="32"/>
      <c r="B71" s="189" t="s">
        <v>75</v>
      </c>
      <c r="C71" s="189"/>
      <c r="D71" s="189"/>
      <c r="E71" s="189"/>
      <c r="F71" s="53">
        <v>2310</v>
      </c>
      <c r="G71" s="54">
        <v>851</v>
      </c>
      <c r="H71" s="45">
        <f>Расшифровка!AJ39</f>
        <v>0</v>
      </c>
      <c r="I71" s="186">
        <f>H71*1.158</f>
        <v>0</v>
      </c>
      <c r="J71" s="186"/>
      <c r="K71" s="46">
        <f>H71*1.52</f>
        <v>0</v>
      </c>
      <c r="L71" s="72" t="s">
        <v>29</v>
      </c>
    </row>
    <row r="72" spans="1:12" s="33" customFormat="1" ht="26.1" customHeight="1" x14ac:dyDescent="0.25">
      <c r="A72" s="32"/>
      <c r="B72" s="189" t="s">
        <v>76</v>
      </c>
      <c r="C72" s="189"/>
      <c r="D72" s="189"/>
      <c r="E72" s="189"/>
      <c r="F72" s="53">
        <v>2320</v>
      </c>
      <c r="G72" s="54">
        <v>852</v>
      </c>
      <c r="H72" s="46">
        <f>Расшифровка!AJ40</f>
        <v>0</v>
      </c>
      <c r="I72" s="186">
        <v>0</v>
      </c>
      <c r="J72" s="186"/>
      <c r="K72" s="46">
        <v>0</v>
      </c>
      <c r="L72" s="72" t="s">
        <v>29</v>
      </c>
    </row>
    <row r="73" spans="1:12" s="33" customFormat="1" ht="15" customHeight="1" x14ac:dyDescent="0.25">
      <c r="A73" s="32"/>
      <c r="B73" s="189" t="s">
        <v>77</v>
      </c>
      <c r="C73" s="189"/>
      <c r="D73" s="189"/>
      <c r="E73" s="189"/>
      <c r="F73" s="53">
        <v>2330</v>
      </c>
      <c r="G73" s="54">
        <v>853</v>
      </c>
      <c r="H73" s="45">
        <f>Расшифровка!AJ41</f>
        <v>27686</v>
      </c>
      <c r="I73" s="186">
        <f>H73</f>
        <v>27686</v>
      </c>
      <c r="J73" s="186"/>
      <c r="K73" s="46">
        <f>H73</f>
        <v>27686</v>
      </c>
      <c r="L73" s="72" t="s">
        <v>29</v>
      </c>
    </row>
    <row r="74" spans="1:12" s="73" customFormat="1" ht="15" customHeight="1" x14ac:dyDescent="0.25">
      <c r="A74" s="71"/>
      <c r="B74" s="188" t="s">
        <v>78</v>
      </c>
      <c r="C74" s="188"/>
      <c r="D74" s="188"/>
      <c r="E74" s="188"/>
      <c r="F74" s="48">
        <v>2400</v>
      </c>
      <c r="G74" s="49" t="s">
        <v>29</v>
      </c>
      <c r="H74" s="151">
        <v>0</v>
      </c>
      <c r="I74" s="187">
        <v>0</v>
      </c>
      <c r="J74" s="187"/>
      <c r="K74" s="51">
        <v>0</v>
      </c>
      <c r="L74" s="78" t="s">
        <v>29</v>
      </c>
    </row>
    <row r="75" spans="1:12" s="73" customFormat="1" ht="26.1" customHeight="1" x14ac:dyDescent="0.25">
      <c r="A75" s="71"/>
      <c r="B75" s="189" t="s">
        <v>79</v>
      </c>
      <c r="C75" s="189"/>
      <c r="D75" s="189"/>
      <c r="E75" s="189"/>
      <c r="F75" s="53">
        <v>2410</v>
      </c>
      <c r="G75" s="54">
        <v>613</v>
      </c>
      <c r="H75" s="46">
        <v>0</v>
      </c>
      <c r="I75" s="186">
        <v>0</v>
      </c>
      <c r="J75" s="186"/>
      <c r="K75" s="46">
        <v>0</v>
      </c>
      <c r="L75" s="47">
        <v>0</v>
      </c>
    </row>
    <row r="76" spans="1:12" s="73" customFormat="1" ht="15" customHeight="1" x14ac:dyDescent="0.25">
      <c r="A76" s="71"/>
      <c r="B76" s="189" t="s">
        <v>80</v>
      </c>
      <c r="C76" s="189"/>
      <c r="D76" s="189"/>
      <c r="E76" s="189"/>
      <c r="F76" s="53">
        <v>2420</v>
      </c>
      <c r="G76" s="54">
        <v>623</v>
      </c>
      <c r="H76" s="46">
        <v>0</v>
      </c>
      <c r="I76" s="186">
        <v>0</v>
      </c>
      <c r="J76" s="186"/>
      <c r="K76" s="46">
        <v>0</v>
      </c>
      <c r="L76" s="47">
        <v>0</v>
      </c>
    </row>
    <row r="77" spans="1:12" s="73" customFormat="1" ht="26.1" customHeight="1" x14ac:dyDescent="0.25">
      <c r="A77" s="71"/>
      <c r="B77" s="189" t="s">
        <v>81</v>
      </c>
      <c r="C77" s="189"/>
      <c r="D77" s="189"/>
      <c r="E77" s="189"/>
      <c r="F77" s="53">
        <v>2430</v>
      </c>
      <c r="G77" s="54">
        <v>634</v>
      </c>
      <c r="H77" s="46">
        <v>0</v>
      </c>
      <c r="I77" s="186">
        <v>0</v>
      </c>
      <c r="J77" s="186"/>
      <c r="K77" s="46">
        <v>0</v>
      </c>
      <c r="L77" s="47">
        <v>0</v>
      </c>
    </row>
    <row r="78" spans="1:12" s="83" customFormat="1" ht="15" customHeight="1" x14ac:dyDescent="0.2">
      <c r="A78" s="82"/>
      <c r="B78" s="189" t="s">
        <v>82</v>
      </c>
      <c r="C78" s="189"/>
      <c r="D78" s="189"/>
      <c r="E78" s="189"/>
      <c r="F78" s="53">
        <v>2440</v>
      </c>
      <c r="G78" s="54">
        <v>814</v>
      </c>
      <c r="H78" s="46">
        <v>0</v>
      </c>
      <c r="I78" s="186">
        <v>0</v>
      </c>
      <c r="J78" s="186"/>
      <c r="K78" s="46">
        <v>0</v>
      </c>
      <c r="L78" s="72" t="s">
        <v>29</v>
      </c>
    </row>
    <row r="79" spans="1:12" s="33" customFormat="1" ht="15" customHeight="1" x14ac:dyDescent="0.25">
      <c r="A79" s="32"/>
      <c r="B79" s="189" t="s">
        <v>83</v>
      </c>
      <c r="C79" s="189"/>
      <c r="D79" s="189"/>
      <c r="E79" s="189"/>
      <c r="F79" s="53">
        <v>2450</v>
      </c>
      <c r="G79" s="54">
        <v>862</v>
      </c>
      <c r="H79" s="46">
        <v>0</v>
      </c>
      <c r="I79" s="186">
        <v>0</v>
      </c>
      <c r="J79" s="186"/>
      <c r="K79" s="46">
        <v>0</v>
      </c>
      <c r="L79" s="72" t="s">
        <v>29</v>
      </c>
    </row>
    <row r="80" spans="1:12" s="33" customFormat="1" ht="26.1" customHeight="1" x14ac:dyDescent="0.25">
      <c r="A80" s="32"/>
      <c r="B80" s="189" t="s">
        <v>84</v>
      </c>
      <c r="C80" s="189"/>
      <c r="D80" s="189"/>
      <c r="E80" s="189"/>
      <c r="F80" s="53">
        <v>2460</v>
      </c>
      <c r="G80" s="54">
        <v>863</v>
      </c>
      <c r="H80" s="46">
        <v>0</v>
      </c>
      <c r="I80" s="186">
        <v>0</v>
      </c>
      <c r="J80" s="186"/>
      <c r="K80" s="46">
        <v>0</v>
      </c>
      <c r="L80" s="72" t="s">
        <v>29</v>
      </c>
    </row>
    <row r="81" spans="1:12" s="73" customFormat="1" ht="15" customHeight="1" x14ac:dyDescent="0.25">
      <c r="A81" s="71"/>
      <c r="B81" s="188" t="s">
        <v>85</v>
      </c>
      <c r="C81" s="188"/>
      <c r="D81" s="188"/>
      <c r="E81" s="188"/>
      <c r="F81" s="53">
        <v>2500</v>
      </c>
      <c r="G81" s="44" t="s">
        <v>29</v>
      </c>
      <c r="H81" s="152">
        <v>0</v>
      </c>
      <c r="I81" s="186">
        <v>0</v>
      </c>
      <c r="J81" s="186"/>
      <c r="K81" s="46">
        <v>0</v>
      </c>
      <c r="L81" s="72" t="s">
        <v>29</v>
      </c>
    </row>
    <row r="82" spans="1:12" s="33" customFormat="1" ht="38.1" customHeight="1" x14ac:dyDescent="0.25">
      <c r="A82" s="32"/>
      <c r="B82" s="189" t="s">
        <v>86</v>
      </c>
      <c r="C82" s="189"/>
      <c r="D82" s="189"/>
      <c r="E82" s="189"/>
      <c r="F82" s="53">
        <v>2510</v>
      </c>
      <c r="G82" s="54">
        <v>831</v>
      </c>
      <c r="H82" s="46">
        <v>0</v>
      </c>
      <c r="I82" s="186">
        <v>0</v>
      </c>
      <c r="J82" s="186"/>
      <c r="K82" s="46">
        <v>0</v>
      </c>
      <c r="L82" s="72" t="s">
        <v>29</v>
      </c>
    </row>
    <row r="83" spans="1:12" s="33" customFormat="1" ht="38.1" customHeight="1" x14ac:dyDescent="0.25">
      <c r="A83" s="32"/>
      <c r="B83" s="189" t="s">
        <v>87</v>
      </c>
      <c r="C83" s="189"/>
      <c r="D83" s="189"/>
      <c r="E83" s="189"/>
      <c r="F83" s="53">
        <v>2520</v>
      </c>
      <c r="G83" s="54">
        <v>832</v>
      </c>
      <c r="H83" s="46">
        <v>0</v>
      </c>
      <c r="I83" s="186">
        <v>0</v>
      </c>
      <c r="J83" s="186"/>
      <c r="K83" s="46">
        <v>0</v>
      </c>
      <c r="L83" s="47">
        <v>0</v>
      </c>
    </row>
    <row r="84" spans="1:12" s="73" customFormat="1" ht="15" customHeight="1" x14ac:dyDescent="0.25">
      <c r="A84" s="71"/>
      <c r="B84" s="188" t="s">
        <v>88</v>
      </c>
      <c r="C84" s="188"/>
      <c r="D84" s="188"/>
      <c r="E84" s="188"/>
      <c r="F84" s="53">
        <v>2600</v>
      </c>
      <c r="G84" s="44" t="s">
        <v>29</v>
      </c>
      <c r="H84" s="150">
        <f>H87+H89</f>
        <v>8173259</v>
      </c>
      <c r="I84" s="186">
        <f>I87+I89</f>
        <v>8068795.3799999999</v>
      </c>
      <c r="J84" s="186"/>
      <c r="K84" s="46">
        <f>K87+K89</f>
        <v>8164504.25</v>
      </c>
      <c r="L84" s="47">
        <v>0</v>
      </c>
    </row>
    <row r="85" spans="1:12" s="33" customFormat="1" ht="26.1" customHeight="1" x14ac:dyDescent="0.25">
      <c r="A85" s="32"/>
      <c r="B85" s="189" t="s">
        <v>89</v>
      </c>
      <c r="C85" s="189"/>
      <c r="D85" s="189"/>
      <c r="E85" s="189"/>
      <c r="F85" s="53">
        <v>2610</v>
      </c>
      <c r="G85" s="54">
        <v>241</v>
      </c>
      <c r="H85" s="46">
        <v>0</v>
      </c>
      <c r="I85" s="186">
        <v>0</v>
      </c>
      <c r="J85" s="186"/>
      <c r="K85" s="46">
        <v>0</v>
      </c>
      <c r="L85" s="47">
        <v>0</v>
      </c>
    </row>
    <row r="86" spans="1:12" s="33" customFormat="1" ht="15" customHeight="1" x14ac:dyDescent="0.25">
      <c r="A86" s="32"/>
      <c r="B86" s="189" t="s">
        <v>90</v>
      </c>
      <c r="C86" s="189"/>
      <c r="D86" s="189"/>
      <c r="E86" s="189"/>
      <c r="F86" s="48">
        <v>2620</v>
      </c>
      <c r="G86" s="55">
        <v>243</v>
      </c>
      <c r="H86" s="51">
        <v>0</v>
      </c>
      <c r="I86" s="187">
        <v>0</v>
      </c>
      <c r="J86" s="187"/>
      <c r="K86" s="51">
        <v>0</v>
      </c>
      <c r="L86" s="52">
        <v>0</v>
      </c>
    </row>
    <row r="87" spans="1:12" s="33" customFormat="1" ht="15" customHeight="1" x14ac:dyDescent="0.25">
      <c r="A87" s="32"/>
      <c r="B87" s="189" t="s">
        <v>91</v>
      </c>
      <c r="C87" s="189"/>
      <c r="D87" s="189"/>
      <c r="E87" s="189"/>
      <c r="F87" s="53">
        <v>2630</v>
      </c>
      <c r="G87" s="54">
        <v>244</v>
      </c>
      <c r="H87" s="45">
        <f>Расшифровка!AJ29+Расшифровка!AJ30+Расшифровка!AJ34+Расшифровка!AJ35+Расшифровка!AJ36+Расшифровка!AJ37+Расшифровка!AJ38+Расшифровка!AJ42+Расшифровка!AJ47</f>
        <v>5623627</v>
      </c>
      <c r="I87" s="186">
        <f>Расшифровка!AJ29+Расшифровка!AJ30+Расшифровка!AJ34+Расшифровка!AJ35+Расшифровка!AJ36+Расшифровка!AJ37*100.1%+Расшифровка!AJ38+Расшифровка!AJ43*83.9%+Расшифровка!AJ44+Расшифровка!AJ45*97.6%+Расшифровка!AJ46+Расшифровка!AJ48</f>
        <v>5519163.3799999999</v>
      </c>
      <c r="J87" s="186"/>
      <c r="K87" s="46">
        <f>Расшифровка!AJ29+Расшифровка!AJ30+Расшифровка!AJ34+Расшифровка!AJ35+Расшифровка!AJ36+Расшифровка!AJ37+Расшифровка!AJ38+Расшифровка!AJ43*83.9%+Расшифровка!AJ44+Расшифровка!AJ45*99.8%+Расшифровка!AJ46+Расшифровка!AJ48</f>
        <v>5614872.25</v>
      </c>
      <c r="L87" s="47">
        <v>0</v>
      </c>
    </row>
    <row r="88" spans="1:12" s="33" customFormat="1" ht="26.1" customHeight="1" x14ac:dyDescent="0.25">
      <c r="A88" s="32"/>
      <c r="B88" s="189" t="s">
        <v>92</v>
      </c>
      <c r="C88" s="189"/>
      <c r="D88" s="189"/>
      <c r="E88" s="189"/>
      <c r="F88" s="53">
        <v>2640</v>
      </c>
      <c r="G88" s="54">
        <v>245</v>
      </c>
      <c r="H88" s="46">
        <v>0</v>
      </c>
      <c r="I88" s="186">
        <v>0</v>
      </c>
      <c r="J88" s="186"/>
      <c r="K88" s="46">
        <v>0</v>
      </c>
      <c r="L88" s="47">
        <v>0</v>
      </c>
    </row>
    <row r="89" spans="1:12" s="33" customFormat="1" ht="15" customHeight="1" x14ac:dyDescent="0.25">
      <c r="A89" s="32"/>
      <c r="B89" s="201" t="s">
        <v>93</v>
      </c>
      <c r="C89" s="201"/>
      <c r="D89" s="201"/>
      <c r="E89" s="201"/>
      <c r="F89" s="60">
        <v>2650</v>
      </c>
      <c r="G89" s="61">
        <v>247</v>
      </c>
      <c r="H89" s="62">
        <f>Расшифровка!AJ32+Расшифровка!AJ33</f>
        <v>2549632</v>
      </c>
      <c r="I89" s="193">
        <f>H89</f>
        <v>2549632</v>
      </c>
      <c r="J89" s="193"/>
      <c r="K89" s="62">
        <f>H89</f>
        <v>2549632</v>
      </c>
      <c r="L89" s="63">
        <v>0</v>
      </c>
    </row>
    <row r="90" spans="1:12" s="33" customFormat="1" ht="15" customHeight="1" x14ac:dyDescent="0.25">
      <c r="A90" s="32"/>
      <c r="B90" s="198" t="s">
        <v>94</v>
      </c>
      <c r="C90" s="198"/>
      <c r="D90" s="198"/>
      <c r="E90" s="198"/>
      <c r="F90" s="48">
        <v>2700</v>
      </c>
      <c r="G90" s="55">
        <v>400</v>
      </c>
      <c r="H90" s="51">
        <v>0</v>
      </c>
      <c r="I90" s="187">
        <v>0</v>
      </c>
      <c r="J90" s="187"/>
      <c r="K90" s="51">
        <v>0</v>
      </c>
      <c r="L90" s="52">
        <v>0</v>
      </c>
    </row>
    <row r="91" spans="1:12" s="33" customFormat="1" ht="26.1" customHeight="1" x14ac:dyDescent="0.25">
      <c r="A91" s="32"/>
      <c r="B91" s="197" t="s">
        <v>95</v>
      </c>
      <c r="C91" s="197"/>
      <c r="D91" s="197"/>
      <c r="E91" s="197"/>
      <c r="F91" s="53">
        <v>2710</v>
      </c>
      <c r="G91" s="54">
        <v>406</v>
      </c>
      <c r="H91" s="46">
        <v>0</v>
      </c>
      <c r="I91" s="186">
        <v>0</v>
      </c>
      <c r="J91" s="186"/>
      <c r="K91" s="46">
        <v>0</v>
      </c>
      <c r="L91" s="47">
        <v>0</v>
      </c>
    </row>
    <row r="92" spans="1:12" s="33" customFormat="1" ht="15" customHeight="1" x14ac:dyDescent="0.25">
      <c r="A92" s="32"/>
      <c r="B92" s="197" t="s">
        <v>96</v>
      </c>
      <c r="C92" s="197"/>
      <c r="D92" s="197"/>
      <c r="E92" s="197"/>
      <c r="F92" s="53">
        <v>2720</v>
      </c>
      <c r="G92" s="54">
        <v>407</v>
      </c>
      <c r="H92" s="46">
        <v>0</v>
      </c>
      <c r="I92" s="186">
        <v>0</v>
      </c>
      <c r="J92" s="186"/>
      <c r="K92" s="46">
        <v>0</v>
      </c>
      <c r="L92" s="47">
        <v>0</v>
      </c>
    </row>
    <row r="93" spans="1:12" s="33" customFormat="1" ht="15" customHeight="1" x14ac:dyDescent="0.25">
      <c r="A93" s="32"/>
      <c r="B93" s="184" t="s">
        <v>97</v>
      </c>
      <c r="C93" s="184"/>
      <c r="D93" s="184"/>
      <c r="E93" s="184"/>
      <c r="F93" s="48">
        <v>3000</v>
      </c>
      <c r="G93" s="49" t="s">
        <v>29</v>
      </c>
      <c r="H93" s="51">
        <v>0</v>
      </c>
      <c r="I93" s="187">
        <v>0</v>
      </c>
      <c r="J93" s="187"/>
      <c r="K93" s="51">
        <v>0</v>
      </c>
      <c r="L93" s="78" t="s">
        <v>29</v>
      </c>
    </row>
    <row r="94" spans="1:12" s="33" customFormat="1" ht="26.1" customHeight="1" x14ac:dyDescent="0.25">
      <c r="A94" s="32"/>
      <c r="B94" s="189" t="s">
        <v>98</v>
      </c>
      <c r="C94" s="189"/>
      <c r="D94" s="189"/>
      <c r="E94" s="189"/>
      <c r="F94" s="53">
        <v>3010</v>
      </c>
      <c r="G94" s="54">
        <v>180</v>
      </c>
      <c r="H94" s="46">
        <v>0</v>
      </c>
      <c r="I94" s="186">
        <v>0</v>
      </c>
      <c r="J94" s="186"/>
      <c r="K94" s="46">
        <v>0</v>
      </c>
      <c r="L94" s="72" t="s">
        <v>29</v>
      </c>
    </row>
    <row r="95" spans="1:12" s="33" customFormat="1" ht="15" customHeight="1" x14ac:dyDescent="0.25">
      <c r="A95" s="32"/>
      <c r="B95" s="189" t="s">
        <v>99</v>
      </c>
      <c r="C95" s="189"/>
      <c r="D95" s="189"/>
      <c r="E95" s="189"/>
      <c r="F95" s="53">
        <v>3020</v>
      </c>
      <c r="G95" s="54">
        <v>180</v>
      </c>
      <c r="H95" s="46">
        <v>0</v>
      </c>
      <c r="I95" s="186">
        <v>0</v>
      </c>
      <c r="J95" s="186"/>
      <c r="K95" s="46">
        <v>0</v>
      </c>
      <c r="L95" s="72" t="s">
        <v>29</v>
      </c>
    </row>
    <row r="96" spans="1:12" s="33" customFormat="1" ht="15" customHeight="1" x14ac:dyDescent="0.25">
      <c r="A96" s="32"/>
      <c r="B96" s="189" t="s">
        <v>100</v>
      </c>
      <c r="C96" s="189"/>
      <c r="D96" s="189"/>
      <c r="E96" s="189"/>
      <c r="F96" s="53">
        <v>3030</v>
      </c>
      <c r="G96" s="54">
        <v>180</v>
      </c>
      <c r="H96" s="46">
        <v>0</v>
      </c>
      <c r="I96" s="186">
        <v>0</v>
      </c>
      <c r="J96" s="186"/>
      <c r="K96" s="46">
        <v>0</v>
      </c>
      <c r="L96" s="72" t="s">
        <v>29</v>
      </c>
    </row>
    <row r="97" spans="1:12" s="33" customFormat="1" ht="15" customHeight="1" x14ac:dyDescent="0.25">
      <c r="A97" s="32"/>
      <c r="B97" s="184" t="s">
        <v>101</v>
      </c>
      <c r="C97" s="184"/>
      <c r="D97" s="184"/>
      <c r="E97" s="184"/>
      <c r="F97" s="48">
        <v>4000</v>
      </c>
      <c r="G97" s="49" t="s">
        <v>29</v>
      </c>
      <c r="H97" s="51">
        <v>0</v>
      </c>
      <c r="I97" s="187">
        <v>0</v>
      </c>
      <c r="J97" s="187"/>
      <c r="K97" s="51">
        <v>0</v>
      </c>
      <c r="L97" s="78" t="s">
        <v>29</v>
      </c>
    </row>
    <row r="98" spans="1:12" s="33" customFormat="1" ht="26.1" customHeight="1" x14ac:dyDescent="0.25">
      <c r="A98" s="32"/>
      <c r="B98" s="189" t="s">
        <v>102</v>
      </c>
      <c r="C98" s="189"/>
      <c r="D98" s="189"/>
      <c r="E98" s="189"/>
      <c r="F98" s="53">
        <v>4010</v>
      </c>
      <c r="G98" s="54">
        <v>610</v>
      </c>
      <c r="H98" s="46">
        <v>0</v>
      </c>
      <c r="I98" s="186">
        <v>0</v>
      </c>
      <c r="J98" s="186"/>
      <c r="K98" s="46">
        <v>0</v>
      </c>
      <c r="L98" s="72" t="s">
        <v>29</v>
      </c>
    </row>
    <row r="99" spans="1:12" s="33" customFormat="1" ht="26.1" customHeight="1" x14ac:dyDescent="0.25">
      <c r="A99" s="32"/>
      <c r="B99" s="189" t="s">
        <v>103</v>
      </c>
      <c r="C99" s="189"/>
      <c r="D99" s="189"/>
      <c r="E99" s="189"/>
      <c r="F99" s="53">
        <v>4020</v>
      </c>
      <c r="G99" s="54">
        <v>610</v>
      </c>
      <c r="H99" s="46">
        <v>0</v>
      </c>
      <c r="I99" s="186">
        <v>0</v>
      </c>
      <c r="J99" s="186"/>
      <c r="K99" s="46">
        <v>0</v>
      </c>
      <c r="L99" s="47">
        <v>0</v>
      </c>
    </row>
    <row r="100" spans="1:12" s="33" customFormat="1" ht="15" customHeight="1" x14ac:dyDescent="0.25">
      <c r="A100" s="32"/>
      <c r="B100" s="189" t="s">
        <v>104</v>
      </c>
      <c r="C100" s="189"/>
      <c r="D100" s="189"/>
      <c r="E100" s="189"/>
      <c r="F100" s="53">
        <v>4030</v>
      </c>
      <c r="G100" s="54">
        <v>520</v>
      </c>
      <c r="H100" s="46">
        <v>0</v>
      </c>
      <c r="I100" s="186">
        <v>0</v>
      </c>
      <c r="J100" s="186"/>
      <c r="K100" s="46">
        <v>0</v>
      </c>
      <c r="L100" s="47">
        <v>0</v>
      </c>
    </row>
    <row r="101" spans="1:12" s="33" customFormat="1" ht="15" customHeight="1" x14ac:dyDescent="0.25">
      <c r="A101" s="32"/>
      <c r="B101" s="189" t="s">
        <v>105</v>
      </c>
      <c r="C101" s="189"/>
      <c r="D101" s="189"/>
      <c r="E101" s="189"/>
      <c r="F101" s="53">
        <v>4040</v>
      </c>
      <c r="G101" s="54">
        <v>530</v>
      </c>
      <c r="H101" s="46">
        <v>0</v>
      </c>
      <c r="I101" s="186">
        <v>0</v>
      </c>
      <c r="J101" s="186"/>
      <c r="K101" s="46">
        <v>0</v>
      </c>
      <c r="L101" s="47">
        <v>0</v>
      </c>
    </row>
    <row r="102" spans="1:12" s="33" customFormat="1" ht="15" customHeight="1" x14ac:dyDescent="0.25">
      <c r="A102" s="32"/>
      <c r="B102" s="189" t="s">
        <v>106</v>
      </c>
      <c r="C102" s="189"/>
      <c r="D102" s="189"/>
      <c r="E102" s="189"/>
      <c r="F102" s="53">
        <v>4050</v>
      </c>
      <c r="G102" s="54">
        <v>540</v>
      </c>
      <c r="H102" s="46">
        <v>0</v>
      </c>
      <c r="I102" s="186">
        <v>0</v>
      </c>
      <c r="J102" s="186"/>
      <c r="K102" s="46">
        <v>0</v>
      </c>
      <c r="L102" s="47">
        <v>0</v>
      </c>
    </row>
    <row r="103" spans="1:12" s="33" customFormat="1" ht="15" customHeight="1" x14ac:dyDescent="0.25">
      <c r="A103" s="32"/>
      <c r="B103" s="192" t="s">
        <v>107</v>
      </c>
      <c r="C103" s="192"/>
      <c r="D103" s="192"/>
      <c r="E103" s="192"/>
      <c r="F103" s="84">
        <v>4060</v>
      </c>
      <c r="G103" s="85">
        <v>810</v>
      </c>
      <c r="H103" s="86">
        <v>0</v>
      </c>
      <c r="I103" s="202">
        <v>0</v>
      </c>
      <c r="J103" s="202"/>
      <c r="K103" s="86">
        <v>0</v>
      </c>
      <c r="L103" s="87">
        <v>0</v>
      </c>
    </row>
    <row r="104" spans="1:12" s="33" customFormat="1" ht="11.1" customHeight="1" x14ac:dyDescent="0.25">
      <c r="A104" s="32"/>
      <c r="B104" s="204"/>
      <c r="C104" s="204"/>
      <c r="D104" s="204"/>
      <c r="E104" s="204"/>
      <c r="F104" s="88"/>
      <c r="G104" s="88"/>
      <c r="H104" s="89"/>
      <c r="I104" s="89"/>
      <c r="J104" s="90"/>
      <c r="K104" s="89"/>
      <c r="L104" s="91"/>
    </row>
    <row r="105" spans="1:12" s="33" customFormat="1" ht="6" customHeight="1" x14ac:dyDescent="0.25">
      <c r="A105" s="32"/>
      <c r="B105" s="205"/>
      <c r="C105" s="205"/>
      <c r="D105" s="205"/>
      <c r="E105" s="205"/>
      <c r="F105" s="205"/>
      <c r="G105" s="205"/>
      <c r="H105" s="205"/>
      <c r="I105" s="205"/>
      <c r="J105" s="205"/>
      <c r="K105" s="205"/>
      <c r="L105" s="205"/>
    </row>
    <row r="106" spans="1:12" s="33" customFormat="1" ht="11.1" customHeight="1" x14ac:dyDescent="0.25">
      <c r="A106" s="32"/>
      <c r="B106" s="203" t="s">
        <v>108</v>
      </c>
      <c r="C106" s="203"/>
      <c r="D106" s="203"/>
      <c r="E106" s="203"/>
      <c r="F106" s="203"/>
      <c r="G106" s="203"/>
      <c r="H106" s="203"/>
      <c r="I106" s="203"/>
      <c r="J106" s="203"/>
      <c r="K106" s="203"/>
      <c r="L106" s="203"/>
    </row>
    <row r="107" spans="1:12" s="33" customFormat="1" ht="12" customHeight="1" x14ac:dyDescent="0.25">
      <c r="A107" s="32"/>
      <c r="B107" s="203" t="s">
        <v>109</v>
      </c>
      <c r="C107" s="203"/>
      <c r="D107" s="203"/>
      <c r="E107" s="203"/>
      <c r="F107" s="203"/>
      <c r="G107" s="203"/>
      <c r="H107" s="203"/>
      <c r="I107" s="203"/>
      <c r="J107" s="203"/>
      <c r="K107" s="203"/>
      <c r="L107" s="203"/>
    </row>
    <row r="108" spans="1:12" s="33" customFormat="1" ht="78" customHeight="1" x14ac:dyDescent="0.25">
      <c r="A108" s="32"/>
      <c r="B108" s="203" t="s">
        <v>110</v>
      </c>
      <c r="C108" s="203"/>
      <c r="D108" s="203"/>
      <c r="E108" s="203"/>
      <c r="F108" s="203"/>
      <c r="G108" s="203"/>
      <c r="H108" s="203"/>
      <c r="I108" s="203"/>
      <c r="J108" s="203"/>
      <c r="K108" s="203"/>
      <c r="L108" s="203"/>
    </row>
    <row r="109" spans="1:12" s="33" customFormat="1" ht="21.95" customHeight="1" x14ac:dyDescent="0.25">
      <c r="A109" s="32"/>
      <c r="B109" s="203" t="s">
        <v>111</v>
      </c>
      <c r="C109" s="203"/>
      <c r="D109" s="203"/>
      <c r="E109" s="203"/>
      <c r="F109" s="203"/>
      <c r="G109" s="203"/>
      <c r="H109" s="203"/>
      <c r="I109" s="203"/>
      <c r="J109" s="203"/>
      <c r="K109" s="203"/>
      <c r="L109" s="203"/>
    </row>
    <row r="110" spans="1:12" s="33" customFormat="1" ht="21.95" customHeight="1" x14ac:dyDescent="0.25">
      <c r="A110" s="32"/>
      <c r="B110" s="203" t="s">
        <v>112</v>
      </c>
      <c r="C110" s="203"/>
      <c r="D110" s="203"/>
      <c r="E110" s="203"/>
      <c r="F110" s="203"/>
      <c r="G110" s="203"/>
      <c r="H110" s="203"/>
      <c r="I110" s="203"/>
      <c r="J110" s="203"/>
      <c r="K110" s="203"/>
      <c r="L110" s="203"/>
    </row>
    <row r="111" spans="1:12" s="33" customFormat="1" ht="21.95" customHeight="1" x14ac:dyDescent="0.25">
      <c r="A111" s="32"/>
      <c r="B111" s="203" t="s">
        <v>113</v>
      </c>
      <c r="C111" s="203"/>
      <c r="D111" s="203"/>
      <c r="E111" s="203"/>
      <c r="F111" s="203"/>
      <c r="G111" s="203"/>
      <c r="H111" s="203"/>
      <c r="I111" s="203"/>
      <c r="J111" s="203"/>
      <c r="K111" s="203"/>
      <c r="L111" s="203"/>
    </row>
    <row r="112" spans="1:12" s="33" customFormat="1" ht="9.9499999999999993" customHeight="1" x14ac:dyDescent="0.25">
      <c r="B112" s="203" t="s">
        <v>114</v>
      </c>
      <c r="C112" s="203"/>
      <c r="D112" s="203"/>
      <c r="E112" s="203"/>
      <c r="F112" s="203"/>
      <c r="G112" s="203"/>
      <c r="H112" s="203"/>
      <c r="I112" s="203"/>
      <c r="J112" s="203"/>
      <c r="K112" s="203"/>
      <c r="L112" s="203"/>
    </row>
    <row r="113" spans="2:12" s="33" customFormat="1" ht="12" customHeight="1" x14ac:dyDescent="0.25">
      <c r="B113" s="203" t="s">
        <v>115</v>
      </c>
      <c r="C113" s="203"/>
      <c r="D113" s="203"/>
      <c r="E113" s="203"/>
      <c r="F113" s="203"/>
      <c r="G113" s="203"/>
      <c r="H113" s="203"/>
      <c r="I113" s="203"/>
      <c r="J113" s="203"/>
      <c r="K113" s="203"/>
      <c r="L113" s="203"/>
    </row>
    <row r="114" spans="2:12" s="92" customFormat="1" ht="21.95" customHeight="1" x14ac:dyDescent="0.25">
      <c r="B114" s="203" t="s">
        <v>116</v>
      </c>
      <c r="C114" s="203"/>
      <c r="D114" s="203"/>
      <c r="E114" s="203"/>
      <c r="F114" s="203"/>
      <c r="G114" s="203"/>
      <c r="H114" s="203"/>
      <c r="I114" s="203"/>
      <c r="J114" s="203"/>
      <c r="K114" s="203"/>
      <c r="L114" s="203"/>
    </row>
    <row r="115" spans="2:12" s="16" customFormat="1" ht="21.95" customHeight="1" x14ac:dyDescent="0.2">
      <c r="B115" s="203" t="s">
        <v>117</v>
      </c>
      <c r="C115" s="203"/>
      <c r="D115" s="203"/>
      <c r="E115" s="203"/>
      <c r="F115" s="203"/>
      <c r="G115" s="203"/>
      <c r="H115" s="203"/>
      <c r="I115" s="203"/>
      <c r="J115" s="203"/>
      <c r="K115" s="203"/>
      <c r="L115" s="203"/>
    </row>
  </sheetData>
  <mergeCells count="201">
    <mergeCell ref="B113:L113"/>
    <mergeCell ref="B114:L114"/>
    <mergeCell ref="B115:L115"/>
    <mergeCell ref="B104:E104"/>
    <mergeCell ref="B105:L105"/>
    <mergeCell ref="B106:L106"/>
    <mergeCell ref="B107:L107"/>
    <mergeCell ref="B108:L108"/>
    <mergeCell ref="B109:L109"/>
    <mergeCell ref="B110:L110"/>
    <mergeCell ref="B111:L111"/>
    <mergeCell ref="B112:L112"/>
    <mergeCell ref="B99:E99"/>
    <mergeCell ref="I99:J99"/>
    <mergeCell ref="B100:E100"/>
    <mergeCell ref="I100:J100"/>
    <mergeCell ref="B101:E101"/>
    <mergeCell ref="I101:J101"/>
    <mergeCell ref="B102:E102"/>
    <mergeCell ref="I102:J102"/>
    <mergeCell ref="B103:E103"/>
    <mergeCell ref="I103:J103"/>
    <mergeCell ref="B94:E94"/>
    <mergeCell ref="I94:J94"/>
    <mergeCell ref="B95:E95"/>
    <mergeCell ref="I95:J95"/>
    <mergeCell ref="B96:E96"/>
    <mergeCell ref="I96:J96"/>
    <mergeCell ref="B97:E97"/>
    <mergeCell ref="I97:J97"/>
    <mergeCell ref="B98:E98"/>
    <mergeCell ref="I98:J98"/>
    <mergeCell ref="B89:E89"/>
    <mergeCell ref="I89:J89"/>
    <mergeCell ref="B90:E90"/>
    <mergeCell ref="I90:J90"/>
    <mergeCell ref="B91:E91"/>
    <mergeCell ref="I91:J91"/>
    <mergeCell ref="B92:E92"/>
    <mergeCell ref="I92:J92"/>
    <mergeCell ref="B93:E93"/>
    <mergeCell ref="I93:J93"/>
    <mergeCell ref="B84:E84"/>
    <mergeCell ref="I84:J84"/>
    <mergeCell ref="B85:E85"/>
    <mergeCell ref="I85:J85"/>
    <mergeCell ref="B86:E86"/>
    <mergeCell ref="I86:J86"/>
    <mergeCell ref="B87:E87"/>
    <mergeCell ref="I87:J87"/>
    <mergeCell ref="B88:E88"/>
    <mergeCell ref="I88:J88"/>
    <mergeCell ref="B79:E79"/>
    <mergeCell ref="I79:J79"/>
    <mergeCell ref="B80:E80"/>
    <mergeCell ref="I80:J80"/>
    <mergeCell ref="B81:E81"/>
    <mergeCell ref="I81:J81"/>
    <mergeCell ref="B82:E82"/>
    <mergeCell ref="I82:J82"/>
    <mergeCell ref="B83:E83"/>
    <mergeCell ref="I83:J83"/>
    <mergeCell ref="B74:E74"/>
    <mergeCell ref="I74:J74"/>
    <mergeCell ref="B75:E75"/>
    <mergeCell ref="I75:J75"/>
    <mergeCell ref="B76:E76"/>
    <mergeCell ref="I76:J76"/>
    <mergeCell ref="B77:E77"/>
    <mergeCell ref="I77:J77"/>
    <mergeCell ref="B78:E78"/>
    <mergeCell ref="I78:J78"/>
    <mergeCell ref="B69:E69"/>
    <mergeCell ref="I69:J69"/>
    <mergeCell ref="B70:E70"/>
    <mergeCell ref="I70:J70"/>
    <mergeCell ref="B71:E71"/>
    <mergeCell ref="I71:J71"/>
    <mergeCell ref="B72:E72"/>
    <mergeCell ref="I72:J72"/>
    <mergeCell ref="B73:E73"/>
    <mergeCell ref="I73:J73"/>
    <mergeCell ref="B64:E64"/>
    <mergeCell ref="I64:J64"/>
    <mergeCell ref="B65:E65"/>
    <mergeCell ref="I65:J65"/>
    <mergeCell ref="B66:E66"/>
    <mergeCell ref="I66:J66"/>
    <mergeCell ref="B67:E67"/>
    <mergeCell ref="I67:J67"/>
    <mergeCell ref="B68:E68"/>
    <mergeCell ref="I68:J68"/>
    <mergeCell ref="B59:E59"/>
    <mergeCell ref="I59:J59"/>
    <mergeCell ref="B60:E60"/>
    <mergeCell ref="I60:J60"/>
    <mergeCell ref="B61:E61"/>
    <mergeCell ref="I61:J61"/>
    <mergeCell ref="B62:E62"/>
    <mergeCell ref="I62:J62"/>
    <mergeCell ref="B63:E63"/>
    <mergeCell ref="I63:J63"/>
    <mergeCell ref="B54:E54"/>
    <mergeCell ref="I54:J54"/>
    <mergeCell ref="B55:E55"/>
    <mergeCell ref="I55:J55"/>
    <mergeCell ref="B56:E56"/>
    <mergeCell ref="I56:J56"/>
    <mergeCell ref="B57:E57"/>
    <mergeCell ref="I57:J57"/>
    <mergeCell ref="B58:E58"/>
    <mergeCell ref="I58:J58"/>
    <mergeCell ref="B49:E49"/>
    <mergeCell ref="I49:J49"/>
    <mergeCell ref="B50:E50"/>
    <mergeCell ref="I50:J50"/>
    <mergeCell ref="B51:E51"/>
    <mergeCell ref="I51:J51"/>
    <mergeCell ref="B52:E52"/>
    <mergeCell ref="I52:J52"/>
    <mergeCell ref="B53:E53"/>
    <mergeCell ref="I53:J53"/>
    <mergeCell ref="B44:E44"/>
    <mergeCell ref="I44:J44"/>
    <mergeCell ref="B45:E45"/>
    <mergeCell ref="I45:J45"/>
    <mergeCell ref="B46:E46"/>
    <mergeCell ref="I46:J46"/>
    <mergeCell ref="B47:E47"/>
    <mergeCell ref="I47:J47"/>
    <mergeCell ref="B48:E48"/>
    <mergeCell ref="I48:J48"/>
    <mergeCell ref="B39:E39"/>
    <mergeCell ref="I39:J39"/>
    <mergeCell ref="B40:E40"/>
    <mergeCell ref="I40:J40"/>
    <mergeCell ref="B41:E41"/>
    <mergeCell ref="I41:J41"/>
    <mergeCell ref="B42:E42"/>
    <mergeCell ref="I42:J42"/>
    <mergeCell ref="B43:E43"/>
    <mergeCell ref="I43:J43"/>
    <mergeCell ref="B34:E34"/>
    <mergeCell ref="I34:J34"/>
    <mergeCell ref="B35:E35"/>
    <mergeCell ref="I35:J35"/>
    <mergeCell ref="B36:E36"/>
    <mergeCell ref="I36:J36"/>
    <mergeCell ref="B37:E37"/>
    <mergeCell ref="I37:J37"/>
    <mergeCell ref="B38:E38"/>
    <mergeCell ref="I38:J38"/>
    <mergeCell ref="B29:E29"/>
    <mergeCell ref="I29:J29"/>
    <mergeCell ref="B30:E30"/>
    <mergeCell ref="I30:J30"/>
    <mergeCell ref="B31:E31"/>
    <mergeCell ref="I31:J31"/>
    <mergeCell ref="B32:E32"/>
    <mergeCell ref="I32:J32"/>
    <mergeCell ref="B33:E33"/>
    <mergeCell ref="I33:J33"/>
    <mergeCell ref="B24:E24"/>
    <mergeCell ref="I24:J24"/>
    <mergeCell ref="B25:E25"/>
    <mergeCell ref="I25:J25"/>
    <mergeCell ref="B26:E26"/>
    <mergeCell ref="I26:J26"/>
    <mergeCell ref="B27:E27"/>
    <mergeCell ref="I27:J27"/>
    <mergeCell ref="B28:E28"/>
    <mergeCell ref="I28:J28"/>
    <mergeCell ref="C18:I18"/>
    <mergeCell ref="L18:L19"/>
    <mergeCell ref="E19:G19"/>
    <mergeCell ref="J20:K20"/>
    <mergeCell ref="B21:L21"/>
    <mergeCell ref="B22:E23"/>
    <mergeCell ref="F22:F23"/>
    <mergeCell ref="G22:G23"/>
    <mergeCell ref="H22:L22"/>
    <mergeCell ref="I23:J23"/>
    <mergeCell ref="B10:K10"/>
    <mergeCell ref="B11:K11"/>
    <mergeCell ref="D12:H12"/>
    <mergeCell ref="J13:K13"/>
    <mergeCell ref="C15:I15"/>
    <mergeCell ref="J15:K15"/>
    <mergeCell ref="J16:K16"/>
    <mergeCell ref="B17:C17"/>
    <mergeCell ref="D17:I17"/>
    <mergeCell ref="J17:K17"/>
    <mergeCell ref="J1:L1"/>
    <mergeCell ref="J2:L2"/>
    <mergeCell ref="J3:L3"/>
    <mergeCell ref="J4:L4"/>
    <mergeCell ref="J5:L5"/>
    <mergeCell ref="K6:L6"/>
    <mergeCell ref="J7:L7"/>
    <mergeCell ref="J8:L8"/>
    <mergeCell ref="J9:L9"/>
  </mergeCells>
  <pageMargins left="0.46" right="0.31" top="0.4" bottom="0.73" header="0.26" footer="0.24"/>
  <pageSetup paperSize="9" scale="74" fitToHeight="0" orientation="landscape" r:id="rId1"/>
  <rowBreaks count="4" manualBreakCount="4">
    <brk id="55" max="11" man="1"/>
    <brk id="89" max="16383" man="1"/>
    <brk id="132" max="16383" man="1"/>
    <brk id="1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O64"/>
  <sheetViews>
    <sheetView view="pageBreakPreview" zoomScale="90" zoomScaleSheetLayoutView="90" workbookViewId="0">
      <selection activeCell="G42" sqref="G42"/>
    </sheetView>
  </sheetViews>
  <sheetFormatPr defaultColWidth="10.5" defaultRowHeight="11.45" customHeight="1" x14ac:dyDescent="0.2"/>
  <cols>
    <col min="1" max="1" width="3.5" style="16" customWidth="1"/>
    <col min="2" max="4" width="17.5" style="16" customWidth="1"/>
    <col min="5" max="5" width="54.83203125" style="16" customWidth="1"/>
    <col min="6" max="6" width="11.6640625" style="16" customWidth="1"/>
    <col min="7" max="7" width="20" style="16" customWidth="1"/>
    <col min="8" max="8" width="23.33203125" style="16" customWidth="1"/>
    <col min="9" max="10" width="11.6640625" style="16" customWidth="1"/>
    <col min="11" max="11" width="23.33203125" style="16" customWidth="1"/>
    <col min="12" max="12" width="17.33203125" style="16" customWidth="1"/>
    <col min="13" max="13" width="15.1640625" style="16" customWidth="1"/>
    <col min="14" max="14" width="12.33203125" style="16" customWidth="1"/>
    <col min="15" max="15" width="10.5" style="16" customWidth="1"/>
    <col min="16" max="16384" width="10.5" style="93"/>
  </cols>
  <sheetData>
    <row r="1" spans="1:15" s="95" customFormat="1" ht="24" customHeight="1" x14ac:dyDescent="0.25">
      <c r="A1" s="94"/>
      <c r="B1" s="209" t="s">
        <v>118</v>
      </c>
      <c r="C1" s="209"/>
      <c r="D1" s="209"/>
      <c r="E1" s="209"/>
      <c r="F1" s="209"/>
      <c r="G1" s="209"/>
      <c r="H1" s="209"/>
      <c r="I1" s="209"/>
      <c r="J1" s="209"/>
      <c r="K1" s="209"/>
      <c r="L1" s="209"/>
      <c r="M1" s="209"/>
      <c r="N1" s="209"/>
      <c r="O1" s="209"/>
    </row>
    <row r="2" spans="1:15" s="95" customFormat="1" ht="9" customHeight="1" x14ac:dyDescent="0.25">
      <c r="A2" s="94"/>
      <c r="B2" s="94"/>
      <c r="C2" s="94"/>
      <c r="D2" s="94"/>
      <c r="E2" s="94"/>
      <c r="F2" s="94"/>
      <c r="G2" s="94"/>
      <c r="H2" s="94"/>
      <c r="I2" s="94"/>
      <c r="J2" s="96"/>
      <c r="K2" s="96"/>
      <c r="L2" s="94"/>
      <c r="M2" s="94"/>
      <c r="N2" s="94"/>
      <c r="O2" s="94"/>
    </row>
    <row r="3" spans="1:15" s="95" customFormat="1" ht="22.5" customHeight="1" x14ac:dyDescent="0.25">
      <c r="A3" s="94"/>
      <c r="B3" s="174" t="s">
        <v>119</v>
      </c>
      <c r="C3" s="177" t="s">
        <v>23</v>
      </c>
      <c r="D3" s="177"/>
      <c r="E3" s="177"/>
      <c r="F3" s="177"/>
      <c r="G3" s="177"/>
      <c r="H3" s="177" t="s">
        <v>120</v>
      </c>
      <c r="I3" s="177" t="s">
        <v>121</v>
      </c>
      <c r="J3" s="211" t="s">
        <v>122</v>
      </c>
      <c r="K3" s="177" t="s">
        <v>123</v>
      </c>
      <c r="L3" s="179" t="s">
        <v>26</v>
      </c>
      <c r="M3" s="179"/>
      <c r="N3" s="179"/>
      <c r="O3" s="179"/>
    </row>
    <row r="4" spans="1:15" s="95" customFormat="1" ht="45.75" customHeight="1" x14ac:dyDescent="0.25">
      <c r="A4" s="94"/>
      <c r="B4" s="176"/>
      <c r="C4" s="210"/>
      <c r="D4" s="175"/>
      <c r="E4" s="175"/>
      <c r="F4" s="175"/>
      <c r="G4" s="176"/>
      <c r="H4" s="178"/>
      <c r="I4" s="178"/>
      <c r="J4" s="212"/>
      <c r="K4" s="178"/>
      <c r="L4" s="97" t="s">
        <v>252</v>
      </c>
      <c r="M4" s="153" t="s">
        <v>253</v>
      </c>
      <c r="N4" s="153" t="s">
        <v>263</v>
      </c>
      <c r="O4" s="143" t="s">
        <v>124</v>
      </c>
    </row>
    <row r="5" spans="1:15" s="103" customFormat="1" ht="15.95" customHeight="1" x14ac:dyDescent="0.2">
      <c r="A5" s="98"/>
      <c r="B5" s="99">
        <v>1</v>
      </c>
      <c r="C5" s="206">
        <v>2</v>
      </c>
      <c r="D5" s="206"/>
      <c r="E5" s="206"/>
      <c r="F5" s="206"/>
      <c r="G5" s="206"/>
      <c r="H5" s="100">
        <v>3</v>
      </c>
      <c r="I5" s="100">
        <v>4</v>
      </c>
      <c r="J5" s="100">
        <v>5</v>
      </c>
      <c r="K5" s="100">
        <v>6</v>
      </c>
      <c r="L5" s="100">
        <v>7</v>
      </c>
      <c r="M5" s="100">
        <v>8</v>
      </c>
      <c r="N5" s="101">
        <v>9</v>
      </c>
      <c r="O5" s="102">
        <v>10</v>
      </c>
    </row>
    <row r="6" spans="1:15" s="110" customFormat="1" ht="15.95" customHeight="1" x14ac:dyDescent="0.25">
      <c r="A6" s="96"/>
      <c r="B6" s="104">
        <v>1</v>
      </c>
      <c r="C6" s="207" t="s">
        <v>125</v>
      </c>
      <c r="D6" s="207"/>
      <c r="E6" s="207"/>
      <c r="F6" s="207"/>
      <c r="G6" s="207"/>
      <c r="H6" s="105">
        <v>260000</v>
      </c>
      <c r="I6" s="106" t="s">
        <v>29</v>
      </c>
      <c r="J6" s="106" t="s">
        <v>29</v>
      </c>
      <c r="K6" s="106" t="s">
        <v>29</v>
      </c>
      <c r="L6" s="107">
        <f>L14</f>
        <v>8173259</v>
      </c>
      <c r="M6" s="108">
        <f>M14</f>
        <v>8068795.3799999999</v>
      </c>
      <c r="N6" s="108">
        <f>N14</f>
        <v>8164504.25</v>
      </c>
      <c r="O6" s="109">
        <v>0</v>
      </c>
    </row>
    <row r="7" spans="1:15" s="110" customFormat="1" ht="89.1" customHeight="1" x14ac:dyDescent="0.25">
      <c r="A7" s="94"/>
      <c r="B7" s="111" t="s">
        <v>126</v>
      </c>
      <c r="C7" s="208" t="s">
        <v>127</v>
      </c>
      <c r="D7" s="208"/>
      <c r="E7" s="208"/>
      <c r="F7" s="208"/>
      <c r="G7" s="208"/>
      <c r="H7" s="112">
        <v>261000</v>
      </c>
      <c r="I7" s="113" t="s">
        <v>29</v>
      </c>
      <c r="J7" s="113" t="s">
        <v>29</v>
      </c>
      <c r="K7" s="113" t="s">
        <v>29</v>
      </c>
      <c r="L7" s="46">
        <v>0</v>
      </c>
      <c r="M7" s="46">
        <v>0</v>
      </c>
      <c r="N7" s="46">
        <v>0</v>
      </c>
      <c r="O7" s="47">
        <v>0</v>
      </c>
    </row>
    <row r="8" spans="1:15" s="110" customFormat="1" ht="26.1" customHeight="1" x14ac:dyDescent="0.25">
      <c r="A8" s="94"/>
      <c r="B8" s="111" t="s">
        <v>128</v>
      </c>
      <c r="C8" s="208" t="s">
        <v>129</v>
      </c>
      <c r="D8" s="208"/>
      <c r="E8" s="208"/>
      <c r="F8" s="208"/>
      <c r="G8" s="208"/>
      <c r="H8" s="112">
        <v>262000</v>
      </c>
      <c r="I8" s="113" t="s">
        <v>29</v>
      </c>
      <c r="J8" s="113" t="s">
        <v>29</v>
      </c>
      <c r="K8" s="113" t="s">
        <v>29</v>
      </c>
      <c r="L8" s="46">
        <v>0</v>
      </c>
      <c r="M8" s="46">
        <v>0</v>
      </c>
      <c r="N8" s="46">
        <v>0</v>
      </c>
      <c r="O8" s="47">
        <v>0</v>
      </c>
    </row>
    <row r="9" spans="1:15" s="110" customFormat="1" ht="26.1" customHeight="1" x14ac:dyDescent="0.25">
      <c r="A9" s="94"/>
      <c r="B9" s="111" t="s">
        <v>130</v>
      </c>
      <c r="C9" s="213" t="s">
        <v>131</v>
      </c>
      <c r="D9" s="213"/>
      <c r="E9" s="213"/>
      <c r="F9" s="213"/>
      <c r="G9" s="213"/>
      <c r="H9" s="114">
        <v>263000</v>
      </c>
      <c r="I9" s="113" t="s">
        <v>29</v>
      </c>
      <c r="J9" s="113" t="s">
        <v>29</v>
      </c>
      <c r="K9" s="113" t="s">
        <v>29</v>
      </c>
      <c r="L9" s="46">
        <v>0</v>
      </c>
      <c r="M9" s="46">
        <v>0</v>
      </c>
      <c r="N9" s="46">
        <v>0</v>
      </c>
      <c r="O9" s="47">
        <v>0</v>
      </c>
    </row>
    <row r="10" spans="1:15" s="95" customFormat="1" ht="26.1" hidden="1" customHeight="1" x14ac:dyDescent="0.25">
      <c r="A10" s="94"/>
      <c r="B10" s="111" t="s">
        <v>132</v>
      </c>
      <c r="C10" s="214" t="s">
        <v>133</v>
      </c>
      <c r="D10" s="214"/>
      <c r="E10" s="214"/>
      <c r="F10" s="214"/>
      <c r="G10" s="214"/>
      <c r="H10" s="112">
        <v>263100</v>
      </c>
      <c r="I10" s="115" t="s">
        <v>29</v>
      </c>
      <c r="J10" s="115" t="s">
        <v>29</v>
      </c>
      <c r="K10" s="115" t="s">
        <v>29</v>
      </c>
      <c r="L10" s="51">
        <v>0</v>
      </c>
      <c r="M10" s="51">
        <v>0</v>
      </c>
      <c r="N10" s="51">
        <v>0</v>
      </c>
      <c r="O10" s="52">
        <v>0</v>
      </c>
    </row>
    <row r="11" spans="1:15" s="95" customFormat="1" ht="15.95" hidden="1" customHeight="1" x14ac:dyDescent="0.25">
      <c r="A11" s="94"/>
      <c r="B11" s="111"/>
      <c r="C11" s="215" t="s">
        <v>134</v>
      </c>
      <c r="D11" s="215"/>
      <c r="E11" s="215"/>
      <c r="F11" s="215"/>
      <c r="G11" s="215"/>
      <c r="H11" s="116"/>
      <c r="I11" s="115"/>
      <c r="J11" s="115"/>
      <c r="K11" s="115"/>
      <c r="L11" s="51">
        <v>0</v>
      </c>
      <c r="M11" s="51">
        <v>0</v>
      </c>
      <c r="N11" s="51">
        <v>0</v>
      </c>
      <c r="O11" s="52">
        <v>0</v>
      </c>
    </row>
    <row r="12" spans="1:15" s="95" customFormat="1" ht="15.95" hidden="1" customHeight="1" x14ac:dyDescent="0.25">
      <c r="A12" s="94"/>
      <c r="B12" s="111"/>
      <c r="C12" s="215" t="s">
        <v>135</v>
      </c>
      <c r="D12" s="215"/>
      <c r="E12" s="215"/>
      <c r="F12" s="215"/>
      <c r="G12" s="215"/>
      <c r="H12" s="116"/>
      <c r="I12" s="115"/>
      <c r="J12" s="115"/>
      <c r="K12" s="115"/>
      <c r="L12" s="51">
        <v>0</v>
      </c>
      <c r="M12" s="51">
        <v>0</v>
      </c>
      <c r="N12" s="51">
        <v>0</v>
      </c>
      <c r="O12" s="52">
        <v>0</v>
      </c>
    </row>
    <row r="13" spans="1:15" s="95" customFormat="1" ht="15.95" hidden="1" customHeight="1" x14ac:dyDescent="0.25">
      <c r="A13" s="94"/>
      <c r="B13" s="111" t="s">
        <v>136</v>
      </c>
      <c r="C13" s="214" t="s">
        <v>137</v>
      </c>
      <c r="D13" s="214"/>
      <c r="E13" s="214"/>
      <c r="F13" s="214"/>
      <c r="G13" s="214"/>
      <c r="H13" s="114">
        <v>263200</v>
      </c>
      <c r="I13" s="115" t="s">
        <v>29</v>
      </c>
      <c r="J13" s="115" t="s">
        <v>29</v>
      </c>
      <c r="K13" s="115" t="s">
        <v>29</v>
      </c>
      <c r="L13" s="46">
        <v>0</v>
      </c>
      <c r="M13" s="51">
        <v>0</v>
      </c>
      <c r="N13" s="51">
        <v>0</v>
      </c>
      <c r="O13" s="52">
        <v>0</v>
      </c>
    </row>
    <row r="14" spans="1:15" s="95" customFormat="1" ht="26.1" customHeight="1" x14ac:dyDescent="0.25">
      <c r="A14" s="94"/>
      <c r="B14" s="111" t="s">
        <v>138</v>
      </c>
      <c r="C14" s="208" t="s">
        <v>139</v>
      </c>
      <c r="D14" s="208"/>
      <c r="E14" s="208"/>
      <c r="F14" s="208"/>
      <c r="G14" s="208"/>
      <c r="H14" s="112">
        <v>264000</v>
      </c>
      <c r="I14" s="115" t="s">
        <v>29</v>
      </c>
      <c r="J14" s="115" t="s">
        <v>29</v>
      </c>
      <c r="K14" s="115" t="s">
        <v>29</v>
      </c>
      <c r="L14" s="45">
        <f t="shared" ref="L14:N15" si="0">L15</f>
        <v>8173259</v>
      </c>
      <c r="M14" s="46">
        <f t="shared" si="0"/>
        <v>8068795.3799999999</v>
      </c>
      <c r="N14" s="46">
        <f t="shared" si="0"/>
        <v>8164504.25</v>
      </c>
      <c r="O14" s="47">
        <v>0</v>
      </c>
    </row>
    <row r="15" spans="1:15" s="95" customFormat="1" ht="26.1" customHeight="1" x14ac:dyDescent="0.25">
      <c r="A15" s="94"/>
      <c r="B15" s="111" t="s">
        <v>140</v>
      </c>
      <c r="C15" s="217" t="s">
        <v>141</v>
      </c>
      <c r="D15" s="217"/>
      <c r="E15" s="217"/>
      <c r="F15" s="217"/>
      <c r="G15" s="217"/>
      <c r="H15" s="112">
        <v>264100</v>
      </c>
      <c r="I15" s="115" t="s">
        <v>29</v>
      </c>
      <c r="J15" s="115" t="s">
        <v>29</v>
      </c>
      <c r="K15" s="115" t="s">
        <v>29</v>
      </c>
      <c r="L15" s="45">
        <f t="shared" si="0"/>
        <v>8173259</v>
      </c>
      <c r="M15" s="46">
        <f t="shared" si="0"/>
        <v>8068795.3799999999</v>
      </c>
      <c r="N15" s="46">
        <f t="shared" si="0"/>
        <v>8164504.25</v>
      </c>
      <c r="O15" s="47">
        <v>0</v>
      </c>
    </row>
    <row r="16" spans="1:15" s="95" customFormat="1" ht="26.1" customHeight="1" x14ac:dyDescent="0.25">
      <c r="A16" s="94"/>
      <c r="B16" s="111" t="s">
        <v>142</v>
      </c>
      <c r="C16" s="214" t="s">
        <v>143</v>
      </c>
      <c r="D16" s="214"/>
      <c r="E16" s="214"/>
      <c r="F16" s="214"/>
      <c r="G16" s="214"/>
      <c r="H16" s="112">
        <v>264110</v>
      </c>
      <c r="I16" s="115" t="s">
        <v>29</v>
      </c>
      <c r="J16" s="115" t="s">
        <v>29</v>
      </c>
      <c r="K16" s="115" t="s">
        <v>29</v>
      </c>
      <c r="L16" s="45">
        <f>L32</f>
        <v>8173259</v>
      </c>
      <c r="M16" s="46">
        <f>M32</f>
        <v>8068795.3799999999</v>
      </c>
      <c r="N16" s="46">
        <f>N32</f>
        <v>8164504.25</v>
      </c>
      <c r="O16" s="47">
        <v>0</v>
      </c>
    </row>
    <row r="17" spans="1:15" s="95" customFormat="1" ht="15.95" customHeight="1" x14ac:dyDescent="0.25">
      <c r="A17" s="117"/>
      <c r="B17" s="111" t="s">
        <v>144</v>
      </c>
      <c r="C17" s="218" t="s">
        <v>145</v>
      </c>
      <c r="D17" s="218"/>
      <c r="E17" s="218"/>
      <c r="F17" s="218"/>
      <c r="G17" s="218"/>
      <c r="H17" s="118">
        <v>264120</v>
      </c>
      <c r="I17" s="119" t="s">
        <v>29</v>
      </c>
      <c r="J17" s="119" t="s">
        <v>29</v>
      </c>
      <c r="K17" s="119" t="s">
        <v>29</v>
      </c>
      <c r="L17" s="62">
        <v>0</v>
      </c>
      <c r="M17" s="62">
        <v>0</v>
      </c>
      <c r="N17" s="62">
        <v>0</v>
      </c>
      <c r="O17" s="63">
        <v>0</v>
      </c>
    </row>
    <row r="18" spans="1:15" s="95" customFormat="1" ht="26.1" customHeight="1" x14ac:dyDescent="0.25">
      <c r="A18" s="94"/>
      <c r="B18" s="111" t="s">
        <v>146</v>
      </c>
      <c r="C18" s="219" t="s">
        <v>147</v>
      </c>
      <c r="D18" s="219"/>
      <c r="E18" s="219"/>
      <c r="F18" s="219"/>
      <c r="G18" s="219"/>
      <c r="H18" s="112">
        <v>264200</v>
      </c>
      <c r="I18" s="115" t="s">
        <v>29</v>
      </c>
      <c r="J18" s="115" t="s">
        <v>29</v>
      </c>
      <c r="K18" s="115" t="s">
        <v>29</v>
      </c>
      <c r="L18" s="51">
        <v>0</v>
      </c>
      <c r="M18" s="51">
        <v>0</v>
      </c>
      <c r="N18" s="51">
        <v>0</v>
      </c>
      <c r="O18" s="52">
        <v>0</v>
      </c>
    </row>
    <row r="19" spans="1:15" s="95" customFormat="1" ht="26.1" hidden="1" customHeight="1" x14ac:dyDescent="0.25">
      <c r="A19" s="94"/>
      <c r="B19" s="111" t="s">
        <v>148</v>
      </c>
      <c r="C19" s="214" t="s">
        <v>143</v>
      </c>
      <c r="D19" s="214"/>
      <c r="E19" s="214"/>
      <c r="F19" s="214"/>
      <c r="G19" s="214"/>
      <c r="H19" s="114">
        <v>264210</v>
      </c>
      <c r="I19" s="115" t="s">
        <v>29</v>
      </c>
      <c r="J19" s="115" t="s">
        <v>29</v>
      </c>
      <c r="K19" s="115" t="s">
        <v>29</v>
      </c>
      <c r="L19" s="46">
        <v>0</v>
      </c>
      <c r="M19" s="46">
        <v>0</v>
      </c>
      <c r="N19" s="46">
        <v>0</v>
      </c>
      <c r="O19" s="47">
        <v>0</v>
      </c>
    </row>
    <row r="20" spans="1:15" s="95" customFormat="1" ht="15.95" hidden="1" customHeight="1" x14ac:dyDescent="0.25">
      <c r="A20" s="94"/>
      <c r="B20" s="111"/>
      <c r="C20" s="215" t="s">
        <v>134</v>
      </c>
      <c r="D20" s="215"/>
      <c r="E20" s="215"/>
      <c r="F20" s="215"/>
      <c r="G20" s="215"/>
      <c r="H20" s="120"/>
      <c r="I20" s="115" t="s">
        <v>29</v>
      </c>
      <c r="J20" s="115"/>
      <c r="K20" s="115" t="s">
        <v>29</v>
      </c>
      <c r="L20" s="46">
        <v>0</v>
      </c>
      <c r="M20" s="46">
        <v>0</v>
      </c>
      <c r="N20" s="46">
        <v>0</v>
      </c>
      <c r="O20" s="47">
        <v>0</v>
      </c>
    </row>
    <row r="21" spans="1:15" s="95" customFormat="1" ht="15.95" hidden="1" customHeight="1" x14ac:dyDescent="0.25">
      <c r="A21" s="94"/>
      <c r="B21" s="111" t="s">
        <v>149</v>
      </c>
      <c r="C21" s="214" t="s">
        <v>145</v>
      </c>
      <c r="D21" s="214"/>
      <c r="E21" s="214"/>
      <c r="F21" s="214"/>
      <c r="G21" s="214"/>
      <c r="H21" s="114">
        <v>264220</v>
      </c>
      <c r="I21" s="115" t="s">
        <v>29</v>
      </c>
      <c r="J21" s="115" t="s">
        <v>29</v>
      </c>
      <c r="K21" s="115" t="s">
        <v>29</v>
      </c>
      <c r="L21" s="46">
        <v>0</v>
      </c>
      <c r="M21" s="46">
        <v>0</v>
      </c>
      <c r="N21" s="46">
        <v>0</v>
      </c>
      <c r="O21" s="47">
        <v>0</v>
      </c>
    </row>
    <row r="22" spans="1:15" s="95" customFormat="1" ht="15.95" customHeight="1" x14ac:dyDescent="0.25">
      <c r="A22" s="94"/>
      <c r="B22" s="111" t="s">
        <v>150</v>
      </c>
      <c r="C22" s="217" t="s">
        <v>151</v>
      </c>
      <c r="D22" s="217"/>
      <c r="E22" s="217"/>
      <c r="F22" s="217"/>
      <c r="G22" s="217"/>
      <c r="H22" s="114">
        <v>264300</v>
      </c>
      <c r="I22" s="115" t="s">
        <v>29</v>
      </c>
      <c r="J22" s="115" t="s">
        <v>29</v>
      </c>
      <c r="K22" s="115" t="s">
        <v>29</v>
      </c>
      <c r="L22" s="46">
        <v>0</v>
      </c>
      <c r="M22" s="46">
        <v>0</v>
      </c>
      <c r="N22" s="46">
        <v>0</v>
      </c>
      <c r="O22" s="47">
        <v>0</v>
      </c>
    </row>
    <row r="23" spans="1:15" s="95" customFormat="1" ht="15.95" hidden="1" customHeight="1" x14ac:dyDescent="0.25">
      <c r="A23" s="94"/>
      <c r="B23" s="111"/>
      <c r="C23" s="215" t="s">
        <v>134</v>
      </c>
      <c r="D23" s="215"/>
      <c r="E23" s="215"/>
      <c r="F23" s="215"/>
      <c r="G23" s="215"/>
      <c r="H23" s="120"/>
      <c r="I23" s="115" t="s">
        <v>29</v>
      </c>
      <c r="J23" s="115"/>
      <c r="K23" s="115"/>
      <c r="L23" s="46">
        <v>0</v>
      </c>
      <c r="M23" s="46">
        <v>0</v>
      </c>
      <c r="N23" s="46">
        <v>0</v>
      </c>
      <c r="O23" s="47">
        <v>0</v>
      </c>
    </row>
    <row r="24" spans="1:15" s="95" customFormat="1" ht="15.95" hidden="1" customHeight="1" x14ac:dyDescent="0.25">
      <c r="A24" s="94"/>
      <c r="B24" s="111"/>
      <c r="C24" s="215" t="s">
        <v>135</v>
      </c>
      <c r="D24" s="215"/>
      <c r="E24" s="215"/>
      <c r="F24" s="215"/>
      <c r="G24" s="215"/>
      <c r="H24" s="120"/>
      <c r="I24" s="115" t="s">
        <v>29</v>
      </c>
      <c r="J24" s="115"/>
      <c r="K24" s="115"/>
      <c r="L24" s="46">
        <v>0</v>
      </c>
      <c r="M24" s="46">
        <v>0</v>
      </c>
      <c r="N24" s="46">
        <v>0</v>
      </c>
      <c r="O24" s="47">
        <v>0</v>
      </c>
    </row>
    <row r="25" spans="1:15" s="95" customFormat="1" ht="15.95" customHeight="1" x14ac:dyDescent="0.25">
      <c r="A25" s="94"/>
      <c r="B25" s="111" t="s">
        <v>152</v>
      </c>
      <c r="C25" s="217" t="s">
        <v>153</v>
      </c>
      <c r="D25" s="217"/>
      <c r="E25" s="217"/>
      <c r="F25" s="217"/>
      <c r="G25" s="217"/>
      <c r="H25" s="114">
        <v>264400</v>
      </c>
      <c r="I25" s="115" t="s">
        <v>29</v>
      </c>
      <c r="J25" s="115" t="s">
        <v>29</v>
      </c>
      <c r="K25" s="115" t="s">
        <v>29</v>
      </c>
      <c r="L25" s="46">
        <v>0</v>
      </c>
      <c r="M25" s="46">
        <v>0</v>
      </c>
      <c r="N25" s="46">
        <v>0</v>
      </c>
      <c r="O25" s="47">
        <v>0</v>
      </c>
    </row>
    <row r="26" spans="1:15" s="122" customFormat="1" ht="26.1" hidden="1" customHeight="1" x14ac:dyDescent="0.25">
      <c r="A26" s="121"/>
      <c r="B26" s="111" t="s">
        <v>154</v>
      </c>
      <c r="C26" s="214" t="s">
        <v>143</v>
      </c>
      <c r="D26" s="214"/>
      <c r="E26" s="214"/>
      <c r="F26" s="214"/>
      <c r="G26" s="214"/>
      <c r="H26" s="114">
        <v>264410</v>
      </c>
      <c r="I26" s="115" t="s">
        <v>29</v>
      </c>
      <c r="J26" s="115" t="s">
        <v>29</v>
      </c>
      <c r="K26" s="115" t="s">
        <v>29</v>
      </c>
      <c r="L26" s="46">
        <v>0</v>
      </c>
      <c r="M26" s="46">
        <v>0</v>
      </c>
      <c r="N26" s="46">
        <v>0</v>
      </c>
      <c r="O26" s="47">
        <v>0</v>
      </c>
    </row>
    <row r="27" spans="1:15" s="122" customFormat="1" ht="15.95" hidden="1" customHeight="1" x14ac:dyDescent="0.25">
      <c r="A27" s="121"/>
      <c r="B27" s="111" t="s">
        <v>155</v>
      </c>
      <c r="C27" s="214" t="s">
        <v>145</v>
      </c>
      <c r="D27" s="214"/>
      <c r="E27" s="214"/>
      <c r="F27" s="214"/>
      <c r="G27" s="214"/>
      <c r="H27" s="114">
        <v>264420</v>
      </c>
      <c r="I27" s="115" t="s">
        <v>29</v>
      </c>
      <c r="J27" s="115" t="s">
        <v>29</v>
      </c>
      <c r="K27" s="115" t="s">
        <v>29</v>
      </c>
      <c r="L27" s="46">
        <v>0</v>
      </c>
      <c r="M27" s="46">
        <v>0</v>
      </c>
      <c r="N27" s="46">
        <v>0</v>
      </c>
      <c r="O27" s="47">
        <v>0</v>
      </c>
    </row>
    <row r="28" spans="1:15" s="122" customFormat="1" ht="15.95" customHeight="1" x14ac:dyDescent="0.25">
      <c r="A28" s="121"/>
      <c r="B28" s="111" t="s">
        <v>156</v>
      </c>
      <c r="C28" s="217" t="s">
        <v>157</v>
      </c>
      <c r="D28" s="217"/>
      <c r="E28" s="217"/>
      <c r="F28" s="217"/>
      <c r="G28" s="217"/>
      <c r="H28" s="114">
        <v>264500</v>
      </c>
      <c r="I28" s="113" t="s">
        <v>29</v>
      </c>
      <c r="J28" s="113" t="s">
        <v>29</v>
      </c>
      <c r="K28" s="113" t="s">
        <v>29</v>
      </c>
      <c r="L28" s="46">
        <v>0</v>
      </c>
      <c r="M28" s="46">
        <v>0</v>
      </c>
      <c r="N28" s="46">
        <v>0</v>
      </c>
      <c r="O28" s="47">
        <v>0</v>
      </c>
    </row>
    <row r="29" spans="1:15" s="95" customFormat="1" ht="26.1" hidden="1" customHeight="1" x14ac:dyDescent="0.25">
      <c r="A29" s="94"/>
      <c r="B29" s="111" t="s">
        <v>158</v>
      </c>
      <c r="C29" s="214" t="s">
        <v>159</v>
      </c>
      <c r="D29" s="214"/>
      <c r="E29" s="214"/>
      <c r="F29" s="214"/>
      <c r="G29" s="214"/>
      <c r="H29" s="112">
        <v>264510</v>
      </c>
      <c r="I29" s="115" t="s">
        <v>29</v>
      </c>
      <c r="J29" s="115" t="s">
        <v>29</v>
      </c>
      <c r="K29" s="115" t="s">
        <v>29</v>
      </c>
      <c r="L29" s="51">
        <v>0</v>
      </c>
      <c r="M29" s="51">
        <v>0</v>
      </c>
      <c r="N29" s="51">
        <v>0</v>
      </c>
      <c r="O29" s="52">
        <v>0</v>
      </c>
    </row>
    <row r="30" spans="1:15" s="95" customFormat="1" ht="15.95" hidden="1" customHeight="1" x14ac:dyDescent="0.25">
      <c r="A30" s="94"/>
      <c r="B30" s="111"/>
      <c r="C30" s="215" t="s">
        <v>135</v>
      </c>
      <c r="D30" s="215"/>
      <c r="E30" s="215"/>
      <c r="F30" s="215"/>
      <c r="G30" s="215"/>
      <c r="H30" s="116"/>
      <c r="I30" s="115" t="s">
        <v>29</v>
      </c>
      <c r="J30" s="115"/>
      <c r="K30" s="115"/>
      <c r="L30" s="51">
        <v>0</v>
      </c>
      <c r="M30" s="51">
        <v>0</v>
      </c>
      <c r="N30" s="51">
        <v>0</v>
      </c>
      <c r="O30" s="52">
        <v>0</v>
      </c>
    </row>
    <row r="31" spans="1:15" s="95" customFormat="1" ht="15.95" hidden="1" customHeight="1" x14ac:dyDescent="0.25">
      <c r="A31" s="94"/>
      <c r="B31" s="111" t="s">
        <v>160</v>
      </c>
      <c r="C31" s="214" t="s">
        <v>137</v>
      </c>
      <c r="D31" s="214"/>
      <c r="E31" s="214"/>
      <c r="F31" s="214"/>
      <c r="G31" s="214"/>
      <c r="H31" s="114">
        <v>264520</v>
      </c>
      <c r="I31" s="115" t="s">
        <v>29</v>
      </c>
      <c r="J31" s="115" t="s">
        <v>29</v>
      </c>
      <c r="K31" s="115" t="s">
        <v>29</v>
      </c>
      <c r="L31" s="46">
        <v>0</v>
      </c>
      <c r="M31" s="46">
        <v>0</v>
      </c>
      <c r="N31" s="46">
        <v>0</v>
      </c>
      <c r="O31" s="47">
        <v>0</v>
      </c>
    </row>
    <row r="32" spans="1:15" s="95" customFormat="1" ht="26.1" customHeight="1" x14ac:dyDescent="0.25">
      <c r="A32" s="94"/>
      <c r="B32" s="123">
        <v>2</v>
      </c>
      <c r="C32" s="216" t="s">
        <v>161</v>
      </c>
      <c r="D32" s="216"/>
      <c r="E32" s="216"/>
      <c r="F32" s="216"/>
      <c r="G32" s="216"/>
      <c r="H32" s="114">
        <v>265000</v>
      </c>
      <c r="I32" s="115" t="s">
        <v>29</v>
      </c>
      <c r="J32" s="115" t="s">
        <v>29</v>
      </c>
      <c r="K32" s="115" t="s">
        <v>29</v>
      </c>
      <c r="L32" s="46">
        <f>L33</f>
        <v>8173259</v>
      </c>
      <c r="M32" s="46">
        <f>M33</f>
        <v>8068795.3799999999</v>
      </c>
      <c r="N32" s="46">
        <f>N33</f>
        <v>8164504.25</v>
      </c>
      <c r="O32" s="47">
        <v>0</v>
      </c>
    </row>
    <row r="33" spans="1:15" s="95" customFormat="1" ht="15.95" customHeight="1" x14ac:dyDescent="0.25">
      <c r="A33" s="94"/>
      <c r="B33" s="111"/>
      <c r="C33" s="228" t="s">
        <v>162</v>
      </c>
      <c r="D33" s="228"/>
      <c r="E33" s="228"/>
      <c r="F33" s="228"/>
      <c r="G33" s="228"/>
      <c r="H33" s="114">
        <v>265100</v>
      </c>
      <c r="I33" s="113"/>
      <c r="J33" s="113" t="s">
        <v>29</v>
      </c>
      <c r="K33" s="113" t="s">
        <v>29</v>
      </c>
      <c r="L33" s="46">
        <f>Расшифровка!AJ29+Расшифровка!AJ30+Расшифровка!AJ31+Расшифровка!AJ36+Расшифровка!AJ37+Расшифровка!AJ38+Расшифровка!AJ42+Расшифровка!AJ47</f>
        <v>8173259</v>
      </c>
      <c r="M33" s="46">
        <f>Расшифровка!AJ29+Расшифровка!AJ30+Расшифровка!AJ32+Расшифровка!AJ33+Расшифровка!AJ34+Расшифровка!AJ35+Расшифровка!AJ36+Расшифровка!AJ37*100.1%+Расшифровка!AJ38+Расшифровка!AJ43*83.9%+Расшифровка!AJ44+Расшифровка!AJ45*97.6%+Расшифровка!AJ46+Расшифровка!AJ48</f>
        <v>8068795.3799999999</v>
      </c>
      <c r="N33" s="46">
        <f>Расшифровка!AJ29+Расшифровка!AJ30+Расшифровка!AJ32+Расшифровка!AJ33+Расшифровка!AJ34+Расшифровка!AJ35+Расшифровка!AJ36+Расшифровка!AJ37+Расшифровка!AJ38+Расшифровка!AJ43*83.9%+Расшифровка!AJ44+Расшифровка!AJ45*99.8%+Расшифровка!AJ46+Расшифровка!AJ48</f>
        <v>8164504.25</v>
      </c>
      <c r="O33" s="47">
        <v>0</v>
      </c>
    </row>
    <row r="34" spans="1:15" s="95" customFormat="1" ht="26.1" customHeight="1" x14ac:dyDescent="0.25">
      <c r="A34" s="94"/>
      <c r="B34" s="123">
        <v>3</v>
      </c>
      <c r="C34" s="229" t="s">
        <v>163</v>
      </c>
      <c r="D34" s="229"/>
      <c r="E34" s="229"/>
      <c r="F34" s="229"/>
      <c r="G34" s="229"/>
      <c r="H34" s="112">
        <v>266000</v>
      </c>
      <c r="I34" s="144" t="s">
        <v>29</v>
      </c>
      <c r="J34" s="144" t="s">
        <v>29</v>
      </c>
      <c r="K34" s="144" t="s">
        <v>29</v>
      </c>
      <c r="L34" s="145">
        <v>0</v>
      </c>
      <c r="M34" s="145">
        <v>0</v>
      </c>
      <c r="N34" s="145">
        <v>0</v>
      </c>
      <c r="O34" s="146">
        <v>0</v>
      </c>
    </row>
    <row r="35" spans="1:15" s="95" customFormat="1" ht="15.95" hidden="1" customHeight="1" x14ac:dyDescent="0.25">
      <c r="A35" s="94"/>
      <c r="B35" s="125"/>
      <c r="C35" s="230" t="s">
        <v>164</v>
      </c>
      <c r="D35" s="230"/>
      <c r="E35" s="230"/>
      <c r="F35" s="230"/>
      <c r="G35" s="230"/>
      <c r="H35" s="126">
        <v>266100</v>
      </c>
      <c r="I35" s="124"/>
      <c r="J35" s="124" t="s">
        <v>29</v>
      </c>
      <c r="K35" s="124" t="s">
        <v>29</v>
      </c>
      <c r="L35" s="58">
        <v>0</v>
      </c>
      <c r="M35" s="58">
        <v>0</v>
      </c>
      <c r="N35" s="58">
        <v>0</v>
      </c>
      <c r="O35" s="59">
        <v>0</v>
      </c>
    </row>
    <row r="36" spans="1:15" s="95" customFormat="1" ht="3.75" customHeight="1" x14ac:dyDescent="0.25">
      <c r="A36" s="94"/>
      <c r="B36" s="127"/>
      <c r="C36" s="128"/>
      <c r="D36" s="128"/>
      <c r="E36" s="128"/>
      <c r="F36" s="128"/>
      <c r="G36" s="128"/>
      <c r="H36" s="127"/>
      <c r="I36" s="127"/>
      <c r="J36" s="127"/>
      <c r="K36" s="127"/>
      <c r="L36" s="94"/>
      <c r="M36" s="94"/>
      <c r="N36" s="94"/>
      <c r="O36" s="94"/>
    </row>
    <row r="37" spans="1:15" s="16" customFormat="1" ht="6" customHeight="1" x14ac:dyDescent="0.25">
      <c r="A37" s="18"/>
      <c r="B37" s="18"/>
      <c r="C37" s="17"/>
      <c r="D37" s="17"/>
      <c r="E37" s="17"/>
      <c r="F37" s="18"/>
      <c r="G37" s="18"/>
      <c r="H37" s="18"/>
      <c r="I37" s="18"/>
      <c r="J37" s="18"/>
      <c r="K37" s="18"/>
      <c r="L37" s="18"/>
      <c r="M37" s="18"/>
      <c r="N37" s="18"/>
      <c r="O37" s="18"/>
    </row>
    <row r="38" spans="1:15" s="16" customFormat="1" ht="15" customHeight="1" x14ac:dyDescent="0.25">
      <c r="A38" s="18"/>
      <c r="B38" s="94" t="s">
        <v>165</v>
      </c>
      <c r="C38" s="18"/>
      <c r="D38" s="94"/>
      <c r="E38" s="129"/>
      <c r="F38" s="129"/>
      <c r="G38" s="129"/>
      <c r="H38" s="129"/>
      <c r="I38" s="129"/>
      <c r="J38" s="129"/>
      <c r="K38" s="129"/>
      <c r="L38" s="129"/>
      <c r="M38" s="129"/>
      <c r="N38" s="129"/>
      <c r="O38" s="129"/>
    </row>
    <row r="39" spans="1:15" s="16" customFormat="1" ht="15" customHeight="1" x14ac:dyDescent="0.25">
      <c r="A39" s="18"/>
      <c r="B39" s="94" t="s">
        <v>166</v>
      </c>
      <c r="C39" s="18"/>
      <c r="D39" s="231" t="s">
        <v>1</v>
      </c>
      <c r="E39" s="231"/>
      <c r="F39" s="129"/>
      <c r="G39" s="130" t="s">
        <v>262</v>
      </c>
      <c r="H39" s="18"/>
      <c r="I39" s="131"/>
      <c r="J39" s="131"/>
      <c r="K39" s="131"/>
      <c r="L39" s="129"/>
      <c r="M39" s="129"/>
      <c r="N39" s="129"/>
      <c r="O39" s="131"/>
    </row>
    <row r="40" spans="1:15" s="16" customFormat="1" ht="14.1" customHeight="1" x14ac:dyDescent="0.25">
      <c r="A40" s="18"/>
      <c r="B40" s="18"/>
      <c r="C40" s="94"/>
      <c r="D40" s="223" t="s">
        <v>167</v>
      </c>
      <c r="E40" s="223"/>
      <c r="F40" s="132" t="s">
        <v>168</v>
      </c>
      <c r="G40" s="132" t="s">
        <v>169</v>
      </c>
      <c r="H40" s="18"/>
      <c r="I40" s="133"/>
      <c r="J40" s="133"/>
      <c r="K40" s="133"/>
      <c r="L40" s="134"/>
      <c r="M40" s="133"/>
      <c r="N40" s="134"/>
      <c r="O40" s="133"/>
    </row>
    <row r="41" spans="1:15" s="16" customFormat="1" ht="3.95" customHeight="1" x14ac:dyDescent="0.25">
      <c r="A41" s="18"/>
      <c r="B41" s="18"/>
      <c r="C41" s="135"/>
      <c r="D41" s="135"/>
      <c r="E41" s="136"/>
      <c r="F41" s="136"/>
      <c r="G41" s="136"/>
      <c r="H41" s="136"/>
      <c r="I41" s="136"/>
      <c r="J41" s="136"/>
      <c r="K41" s="136"/>
      <c r="L41" s="136"/>
      <c r="M41" s="136"/>
      <c r="N41" s="136"/>
      <c r="O41" s="136"/>
    </row>
    <row r="42" spans="1:15" s="16" customFormat="1" ht="15" customHeight="1" x14ac:dyDescent="0.25">
      <c r="A42" s="18"/>
      <c r="B42" s="94" t="s">
        <v>170</v>
      </c>
      <c r="C42" s="18"/>
      <c r="D42" s="220" t="s">
        <v>235</v>
      </c>
      <c r="E42" s="221"/>
      <c r="F42" s="129"/>
      <c r="G42" s="130" t="s">
        <v>261</v>
      </c>
      <c r="H42" s="18"/>
      <c r="I42" s="131"/>
      <c r="J42" s="131"/>
      <c r="K42" s="131"/>
      <c r="L42" s="129"/>
      <c r="M42" s="222"/>
      <c r="N42" s="222"/>
      <c r="O42" s="129"/>
    </row>
    <row r="43" spans="1:15" s="92" customFormat="1" ht="15" customHeight="1" x14ac:dyDescent="0.25">
      <c r="B43" s="18"/>
      <c r="C43" s="129"/>
      <c r="D43" s="223" t="s">
        <v>167</v>
      </c>
      <c r="E43" s="223"/>
      <c r="F43" s="132" t="s">
        <v>168</v>
      </c>
      <c r="G43" s="132" t="s">
        <v>169</v>
      </c>
      <c r="H43" s="18"/>
      <c r="I43" s="133"/>
      <c r="J43" s="133"/>
      <c r="K43" s="133"/>
      <c r="L43" s="129"/>
      <c r="M43" s="224"/>
      <c r="N43" s="224"/>
      <c r="O43" s="133"/>
    </row>
    <row r="44" spans="1:15" s="92" customFormat="1" ht="6" customHeight="1" x14ac:dyDescent="0.25">
      <c r="B44" s="18"/>
      <c r="C44" s="17"/>
      <c r="D44" s="17"/>
      <c r="E44" s="17"/>
      <c r="F44" s="18"/>
      <c r="G44" s="18"/>
      <c r="H44" s="18"/>
      <c r="I44" s="18"/>
      <c r="J44" s="18"/>
      <c r="K44" s="18"/>
      <c r="L44" s="18"/>
      <c r="M44" s="18"/>
      <c r="N44" s="18"/>
      <c r="O44" s="18"/>
    </row>
    <row r="45" spans="1:15" s="92" customFormat="1" ht="15.95" customHeight="1" x14ac:dyDescent="0.25">
      <c r="B45" s="94" t="s">
        <v>265</v>
      </c>
      <c r="C45" s="94"/>
      <c r="D45" s="94"/>
      <c r="E45" s="94"/>
      <c r="F45" s="94"/>
      <c r="G45" s="18"/>
      <c r="H45" s="18"/>
      <c r="I45" s="18"/>
      <c r="J45" s="18"/>
      <c r="K45" s="18"/>
      <c r="L45" s="18"/>
      <c r="M45" s="18"/>
      <c r="N45" s="18"/>
      <c r="O45" s="18"/>
    </row>
    <row r="46" spans="1:15" s="92" customFormat="1" ht="11.1" customHeight="1" x14ac:dyDescent="0.25">
      <c r="B46" s="18"/>
      <c r="C46" s="94"/>
      <c r="D46" s="94"/>
      <c r="E46" s="94"/>
      <c r="F46" s="94"/>
      <c r="G46" s="94"/>
      <c r="H46" s="18"/>
      <c r="I46" s="18"/>
      <c r="J46" s="18"/>
      <c r="K46" s="18"/>
      <c r="L46" s="18"/>
      <c r="M46" s="18"/>
      <c r="N46" s="18"/>
      <c r="O46" s="18"/>
    </row>
    <row r="47" spans="1:15" s="92" customFormat="1" ht="20.100000000000001" customHeight="1" x14ac:dyDescent="0.25">
      <c r="B47" s="227" t="s">
        <v>171</v>
      </c>
      <c r="C47" s="227"/>
      <c r="D47" s="227"/>
      <c r="E47" s="227"/>
      <c r="F47" s="227"/>
      <c r="G47" s="227"/>
      <c r="H47" s="227"/>
      <c r="I47" s="18"/>
      <c r="J47" s="18"/>
      <c r="K47" s="18"/>
      <c r="L47" s="18"/>
      <c r="M47" s="18"/>
      <c r="N47" s="18"/>
      <c r="O47" s="18"/>
    </row>
    <row r="48" spans="1:15" s="92" customFormat="1" ht="29.1" customHeight="1" x14ac:dyDescent="0.25">
      <c r="B48" s="233" t="s">
        <v>237</v>
      </c>
      <c r="C48" s="234"/>
      <c r="D48" s="234"/>
      <c r="E48" s="234"/>
      <c r="F48" s="137"/>
      <c r="G48" s="225" t="s">
        <v>241</v>
      </c>
      <c r="H48" s="226"/>
      <c r="I48" s="18"/>
      <c r="J48" s="18"/>
      <c r="K48" s="18"/>
      <c r="L48" s="18"/>
      <c r="M48" s="18"/>
      <c r="N48" s="18"/>
      <c r="O48" s="18"/>
    </row>
    <row r="49" spans="2:15" s="92" customFormat="1" ht="15" customHeight="1" x14ac:dyDescent="0.25">
      <c r="B49" s="235" t="s">
        <v>172</v>
      </c>
      <c r="C49" s="235"/>
      <c r="D49" s="235"/>
      <c r="E49" s="235"/>
      <c r="F49" s="139" t="s">
        <v>168</v>
      </c>
      <c r="G49" s="236" t="s">
        <v>169</v>
      </c>
      <c r="H49" s="237"/>
      <c r="I49" s="18"/>
      <c r="J49" s="18"/>
      <c r="K49" s="18"/>
      <c r="L49" s="18"/>
      <c r="M49" s="18"/>
      <c r="N49" s="18"/>
      <c r="O49" s="18"/>
    </row>
    <row r="50" spans="2:15" s="92" customFormat="1" ht="10.5" customHeight="1" x14ac:dyDescent="0.25">
      <c r="B50" s="140"/>
      <c r="C50" s="17"/>
      <c r="D50" s="17"/>
      <c r="E50" s="17"/>
      <c r="F50" s="18"/>
      <c r="G50" s="18"/>
      <c r="H50" s="138"/>
      <c r="I50" s="18"/>
      <c r="J50" s="18"/>
      <c r="K50" s="18"/>
      <c r="L50" s="18"/>
      <c r="M50" s="18"/>
      <c r="N50" s="18"/>
      <c r="O50" s="18"/>
    </row>
    <row r="51" spans="2:15" s="92" customFormat="1" ht="17.100000000000001" customHeight="1" x14ac:dyDescent="0.25">
      <c r="B51" s="154" t="s">
        <v>266</v>
      </c>
      <c r="C51" s="141"/>
      <c r="D51" s="141"/>
      <c r="E51" s="141"/>
      <c r="F51" s="141"/>
      <c r="G51" s="141"/>
      <c r="H51" s="142"/>
      <c r="I51" s="18"/>
      <c r="J51" s="18"/>
      <c r="K51" s="18"/>
      <c r="L51" s="18"/>
      <c r="M51" s="18"/>
      <c r="N51" s="18"/>
      <c r="O51" s="18"/>
    </row>
    <row r="52" spans="2:15" s="92" customFormat="1" ht="8.1" customHeight="1" x14ac:dyDescent="0.25">
      <c r="B52" s="18"/>
      <c r="C52" s="17"/>
      <c r="D52" s="17"/>
      <c r="E52" s="17"/>
      <c r="F52" s="18"/>
      <c r="G52" s="18"/>
      <c r="H52" s="18"/>
      <c r="I52" s="18"/>
      <c r="J52" s="18"/>
      <c r="K52" s="18"/>
      <c r="L52" s="18"/>
      <c r="M52" s="18"/>
      <c r="N52" s="18"/>
      <c r="O52" s="18"/>
    </row>
    <row r="53" spans="2:15" s="92" customFormat="1" ht="9" customHeight="1" x14ac:dyDescent="0.25">
      <c r="B53" s="18" t="s">
        <v>173</v>
      </c>
      <c r="C53" s="17"/>
      <c r="D53" s="17"/>
      <c r="E53" s="17"/>
      <c r="F53" s="18"/>
      <c r="G53" s="18"/>
      <c r="H53" s="18"/>
      <c r="I53" s="18"/>
      <c r="J53" s="18"/>
      <c r="K53" s="18"/>
      <c r="L53" s="18"/>
      <c r="M53" s="18"/>
      <c r="N53" s="18"/>
      <c r="O53" s="18"/>
    </row>
    <row r="54" spans="2:15" s="92" customFormat="1" ht="15" customHeight="1" x14ac:dyDescent="0.25">
      <c r="B54" s="203" t="s">
        <v>174</v>
      </c>
      <c r="C54" s="203"/>
      <c r="D54" s="203"/>
      <c r="E54" s="203"/>
      <c r="F54" s="203"/>
      <c r="G54" s="203"/>
      <c r="H54" s="203"/>
      <c r="I54" s="203"/>
      <c r="J54" s="203"/>
      <c r="K54" s="203"/>
      <c r="L54" s="203"/>
      <c r="M54" s="203"/>
      <c r="N54" s="203"/>
      <c r="O54" s="203"/>
    </row>
    <row r="55" spans="2:15" s="92" customFormat="1" ht="45" customHeight="1" x14ac:dyDescent="0.25">
      <c r="B55" s="203" t="s">
        <v>175</v>
      </c>
      <c r="C55" s="203"/>
      <c r="D55" s="203"/>
      <c r="E55" s="203"/>
      <c r="F55" s="203"/>
      <c r="G55" s="203"/>
      <c r="H55" s="203"/>
      <c r="I55" s="203"/>
      <c r="J55" s="203"/>
      <c r="K55" s="203"/>
      <c r="L55" s="203"/>
      <c r="M55" s="203"/>
      <c r="N55" s="203"/>
      <c r="O55" s="203"/>
    </row>
    <row r="56" spans="2:15" s="92" customFormat="1" ht="12.95" customHeight="1" x14ac:dyDescent="0.25">
      <c r="B56" s="203" t="s">
        <v>176</v>
      </c>
      <c r="C56" s="203"/>
      <c r="D56" s="203"/>
      <c r="E56" s="203"/>
      <c r="F56" s="203"/>
      <c r="G56" s="203"/>
      <c r="H56" s="203"/>
      <c r="I56" s="203"/>
      <c r="J56" s="203"/>
      <c r="K56" s="203"/>
      <c r="L56" s="203"/>
      <c r="M56" s="203"/>
      <c r="N56" s="203"/>
      <c r="O56" s="203"/>
    </row>
    <row r="57" spans="2:15" s="92" customFormat="1" ht="33" customHeight="1" x14ac:dyDescent="0.25">
      <c r="B57" s="203" t="s">
        <v>177</v>
      </c>
      <c r="C57" s="203"/>
      <c r="D57" s="203"/>
      <c r="E57" s="203"/>
      <c r="F57" s="203"/>
      <c r="G57" s="203"/>
      <c r="H57" s="203"/>
      <c r="I57" s="203"/>
      <c r="J57" s="203"/>
      <c r="K57" s="203"/>
      <c r="L57" s="203"/>
      <c r="M57" s="203"/>
      <c r="N57" s="203"/>
      <c r="O57" s="203"/>
    </row>
    <row r="58" spans="2:15" s="92" customFormat="1" ht="14.1" customHeight="1" x14ac:dyDescent="0.25">
      <c r="B58" s="203" t="s">
        <v>178</v>
      </c>
      <c r="C58" s="203"/>
      <c r="D58" s="203"/>
      <c r="E58" s="203"/>
      <c r="F58" s="203"/>
      <c r="G58" s="203"/>
      <c r="H58" s="203"/>
      <c r="I58" s="203"/>
      <c r="J58" s="203"/>
      <c r="K58" s="203"/>
      <c r="L58" s="203"/>
      <c r="M58" s="203"/>
      <c r="N58" s="203"/>
      <c r="O58" s="203"/>
    </row>
    <row r="59" spans="2:15" s="92" customFormat="1" ht="12.95" customHeight="1" x14ac:dyDescent="0.25">
      <c r="B59" s="203" t="s">
        <v>179</v>
      </c>
      <c r="C59" s="203"/>
      <c r="D59" s="203"/>
      <c r="E59" s="203"/>
      <c r="F59" s="203"/>
      <c r="G59" s="203"/>
      <c r="H59" s="203"/>
      <c r="I59" s="203"/>
      <c r="J59" s="203"/>
      <c r="K59" s="203"/>
      <c r="L59" s="203"/>
      <c r="M59" s="203"/>
      <c r="N59" s="203"/>
      <c r="O59" s="203"/>
    </row>
    <row r="60" spans="2:15" s="92" customFormat="1" ht="12.95" customHeight="1" x14ac:dyDescent="0.25">
      <c r="B60" s="232" t="s">
        <v>180</v>
      </c>
      <c r="C60" s="232"/>
      <c r="D60" s="232"/>
      <c r="E60" s="232"/>
      <c r="F60" s="232"/>
      <c r="G60" s="232"/>
      <c r="H60" s="232"/>
      <c r="I60" s="232"/>
      <c r="J60" s="232"/>
      <c r="K60" s="232"/>
      <c r="L60" s="232"/>
      <c r="M60" s="232"/>
      <c r="N60" s="232"/>
      <c r="O60" s="232"/>
    </row>
    <row r="61" spans="2:15" s="92" customFormat="1" ht="14.1" customHeight="1" x14ac:dyDescent="0.25">
      <c r="B61" s="232" t="s">
        <v>181</v>
      </c>
      <c r="C61" s="232"/>
      <c r="D61" s="232"/>
      <c r="E61" s="232"/>
      <c r="F61" s="232"/>
      <c r="G61" s="232"/>
      <c r="H61" s="232"/>
      <c r="I61" s="232"/>
      <c r="J61" s="232"/>
      <c r="K61" s="232"/>
      <c r="L61" s="232"/>
      <c r="M61" s="232"/>
      <c r="N61" s="232"/>
      <c r="O61" s="232"/>
    </row>
    <row r="62" spans="2:15" s="92" customFormat="1" ht="23.1" customHeight="1" x14ac:dyDescent="0.25">
      <c r="B62" s="203" t="s">
        <v>182</v>
      </c>
      <c r="C62" s="203"/>
      <c r="D62" s="203"/>
      <c r="E62" s="203"/>
      <c r="F62" s="203"/>
      <c r="G62" s="203"/>
      <c r="H62" s="203"/>
      <c r="I62" s="203"/>
      <c r="J62" s="203"/>
      <c r="K62" s="203"/>
      <c r="L62" s="203"/>
      <c r="M62" s="203"/>
      <c r="N62" s="203"/>
      <c r="O62" s="203"/>
    </row>
    <row r="63" spans="2:15" s="92" customFormat="1" ht="12.95" customHeight="1" x14ac:dyDescent="0.25">
      <c r="B63" s="232" t="s">
        <v>183</v>
      </c>
      <c r="C63" s="232"/>
      <c r="D63" s="232"/>
      <c r="E63" s="232"/>
      <c r="F63" s="232"/>
      <c r="G63" s="232"/>
      <c r="H63" s="232"/>
      <c r="I63" s="232"/>
      <c r="J63" s="232"/>
      <c r="K63" s="232"/>
      <c r="L63" s="232"/>
      <c r="M63" s="232"/>
      <c r="N63" s="232"/>
      <c r="O63" s="232"/>
    </row>
    <row r="64" spans="2:15" s="92" customFormat="1" ht="11.1" customHeight="1" x14ac:dyDescent="0.25">
      <c r="B64" s="203" t="s">
        <v>184</v>
      </c>
      <c r="C64" s="203"/>
      <c r="D64" s="203"/>
      <c r="E64" s="203"/>
      <c r="F64" s="203"/>
      <c r="G64" s="203"/>
      <c r="H64" s="203"/>
      <c r="I64" s="203"/>
      <c r="J64" s="203"/>
      <c r="K64" s="203"/>
      <c r="L64" s="203"/>
      <c r="M64" s="203"/>
      <c r="N64" s="203"/>
      <c r="O64" s="203"/>
    </row>
  </sheetData>
  <mergeCells count="61">
    <mergeCell ref="B61:O61"/>
    <mergeCell ref="B62:O62"/>
    <mergeCell ref="B63:O63"/>
    <mergeCell ref="B64:O64"/>
    <mergeCell ref="B48:E48"/>
    <mergeCell ref="B49:E49"/>
    <mergeCell ref="B54:O54"/>
    <mergeCell ref="B55:O55"/>
    <mergeCell ref="B60:O60"/>
    <mergeCell ref="B56:O56"/>
    <mergeCell ref="B57:O57"/>
    <mergeCell ref="B58:O58"/>
    <mergeCell ref="B59:O59"/>
    <mergeCell ref="G49:H49"/>
    <mergeCell ref="C33:G33"/>
    <mergeCell ref="C34:G34"/>
    <mergeCell ref="C35:G35"/>
    <mergeCell ref="D39:E39"/>
    <mergeCell ref="D40:E40"/>
    <mergeCell ref="D42:E42"/>
    <mergeCell ref="M42:N42"/>
    <mergeCell ref="D43:E43"/>
    <mergeCell ref="M43:N43"/>
    <mergeCell ref="G48:H48"/>
    <mergeCell ref="B47:H47"/>
    <mergeCell ref="C32:G32"/>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9:G9"/>
    <mergeCell ref="C10:G10"/>
    <mergeCell ref="C29:G29"/>
    <mergeCell ref="C30:G30"/>
    <mergeCell ref="C31:G31"/>
    <mergeCell ref="C11:G11"/>
    <mergeCell ref="C12:G12"/>
    <mergeCell ref="C13:G13"/>
    <mergeCell ref="C14:G14"/>
    <mergeCell ref="C5:G5"/>
    <mergeCell ref="C6:G6"/>
    <mergeCell ref="C7:G7"/>
    <mergeCell ref="C8:G8"/>
    <mergeCell ref="B1:O1"/>
    <mergeCell ref="B3:B4"/>
    <mergeCell ref="C3:G4"/>
    <mergeCell ref="H3:H4"/>
    <mergeCell ref="I3:I4"/>
    <mergeCell ref="J3:J4"/>
    <mergeCell ref="K3:K4"/>
    <mergeCell ref="L3:O3"/>
  </mergeCells>
  <pageMargins left="0.5" right="0.3" top="0.25" bottom="0.27" header="0.18" footer="0.18"/>
  <pageSetup paperSize="9" scale="65" fitToHeight="0" orientation="landscape" r:id="rId1"/>
  <rowBreaks count="3" manualBreakCount="3">
    <brk id="89" max="16383" man="1"/>
    <brk id="132" max="16383" man="1"/>
    <brk id="1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7"/>
  <sheetViews>
    <sheetView tabSelected="1" view="pageBreakPreview" zoomScaleSheetLayoutView="100" workbookViewId="0">
      <selection activeCell="B2" sqref="B2:Q7"/>
    </sheetView>
  </sheetViews>
  <sheetFormatPr defaultColWidth="10.1640625" defaultRowHeight="15.75" x14ac:dyDescent="0.25"/>
  <cols>
    <col min="1" max="8" width="3.1640625" style="1" customWidth="1"/>
    <col min="9" max="9" width="10.1640625" style="1" customWidth="1"/>
    <col min="10" max="10" width="3.1640625" style="1" customWidth="1"/>
    <col min="11" max="11" width="4.6640625" style="1" customWidth="1"/>
    <col min="12" max="12" width="2" style="1" customWidth="1"/>
    <col min="13" max="25" width="3.1640625" style="1" customWidth="1"/>
    <col min="26" max="26" width="3.83203125" style="1" hidden="1" customWidth="1"/>
    <col min="27" max="31" width="3.1640625" style="1" customWidth="1"/>
    <col min="32" max="32" width="4.33203125" style="1" customWidth="1"/>
    <col min="33" max="35" width="5.33203125" style="1" customWidth="1"/>
    <col min="36" max="41" width="3.1640625" style="1" customWidth="1"/>
    <col min="42" max="255" width="10.1640625" style="1"/>
    <col min="256" max="263" width="3.1640625" style="1" customWidth="1"/>
    <col min="264" max="264" width="10.1640625" style="1" customWidth="1"/>
    <col min="265" max="265" width="3.1640625" style="1" customWidth="1"/>
    <col min="266" max="266" width="4.6640625" style="1" customWidth="1"/>
    <col min="267" max="267" width="2" style="1" customWidth="1"/>
    <col min="268" max="280" width="3.1640625" style="1" customWidth="1"/>
    <col min="281" max="281" width="0" style="1" hidden="1" customWidth="1"/>
    <col min="282" max="286" width="3.1640625" style="1" customWidth="1"/>
    <col min="287" max="287" width="4.33203125" style="1" customWidth="1"/>
    <col min="288" max="290" width="5.33203125" style="1" customWidth="1"/>
    <col min="291" max="296" width="3.1640625" style="1" customWidth="1"/>
    <col min="297" max="297" width="0.33203125" style="1" customWidth="1"/>
    <col min="298" max="511" width="10.1640625" style="1"/>
    <col min="512" max="519" width="3.1640625" style="1" customWidth="1"/>
    <col min="520" max="520" width="10.1640625" style="1" customWidth="1"/>
    <col min="521" max="521" width="3.1640625" style="1" customWidth="1"/>
    <col min="522" max="522" width="4.6640625" style="1" customWidth="1"/>
    <col min="523" max="523" width="2" style="1" customWidth="1"/>
    <col min="524" max="536" width="3.1640625" style="1" customWidth="1"/>
    <col min="537" max="537" width="0" style="1" hidden="1" customWidth="1"/>
    <col min="538" max="542" width="3.1640625" style="1" customWidth="1"/>
    <col min="543" max="543" width="4.33203125" style="1" customWidth="1"/>
    <col min="544" max="546" width="5.33203125" style="1" customWidth="1"/>
    <col min="547" max="552" width="3.1640625" style="1" customWidth="1"/>
    <col min="553" max="553" width="0.33203125" style="1" customWidth="1"/>
    <col min="554" max="767" width="10.1640625" style="1"/>
    <col min="768" max="775" width="3.1640625" style="1" customWidth="1"/>
    <col min="776" max="776" width="10.1640625" style="1" customWidth="1"/>
    <col min="777" max="777" width="3.1640625" style="1" customWidth="1"/>
    <col min="778" max="778" width="4.6640625" style="1" customWidth="1"/>
    <col min="779" max="779" width="2" style="1" customWidth="1"/>
    <col min="780" max="792" width="3.1640625" style="1" customWidth="1"/>
    <col min="793" max="793" width="0" style="1" hidden="1" customWidth="1"/>
    <col min="794" max="798" width="3.1640625" style="1" customWidth="1"/>
    <col min="799" max="799" width="4.33203125" style="1" customWidth="1"/>
    <col min="800" max="802" width="5.33203125" style="1" customWidth="1"/>
    <col min="803" max="808" width="3.1640625" style="1" customWidth="1"/>
    <col min="809" max="809" width="0.33203125" style="1" customWidth="1"/>
    <col min="810" max="1023" width="10.1640625" style="1"/>
    <col min="1024" max="1031" width="3.1640625" style="1" customWidth="1"/>
    <col min="1032" max="1032" width="10.1640625" style="1" customWidth="1"/>
    <col min="1033" max="1033" width="3.1640625" style="1" customWidth="1"/>
    <col min="1034" max="1034" width="4.6640625" style="1" customWidth="1"/>
    <col min="1035" max="1035" width="2" style="1" customWidth="1"/>
    <col min="1036" max="1048" width="3.1640625" style="1" customWidth="1"/>
    <col min="1049" max="1049" width="0" style="1" hidden="1" customWidth="1"/>
    <col min="1050" max="1054" width="3.1640625" style="1" customWidth="1"/>
    <col min="1055" max="1055" width="4.33203125" style="1" customWidth="1"/>
    <col min="1056" max="1058" width="5.33203125" style="1" customWidth="1"/>
    <col min="1059" max="1064" width="3.1640625" style="1" customWidth="1"/>
    <col min="1065" max="1065" width="0.33203125" style="1" customWidth="1"/>
    <col min="1066" max="1279" width="10.1640625" style="1"/>
    <col min="1280" max="1287" width="3.1640625" style="1" customWidth="1"/>
    <col min="1288" max="1288" width="10.1640625" style="1" customWidth="1"/>
    <col min="1289" max="1289" width="3.1640625" style="1" customWidth="1"/>
    <col min="1290" max="1290" width="4.6640625" style="1" customWidth="1"/>
    <col min="1291" max="1291" width="2" style="1" customWidth="1"/>
    <col min="1292" max="1304" width="3.1640625" style="1" customWidth="1"/>
    <col min="1305" max="1305" width="0" style="1" hidden="1" customWidth="1"/>
    <col min="1306" max="1310" width="3.1640625" style="1" customWidth="1"/>
    <col min="1311" max="1311" width="4.33203125" style="1" customWidth="1"/>
    <col min="1312" max="1314" width="5.33203125" style="1" customWidth="1"/>
    <col min="1315" max="1320" width="3.1640625" style="1" customWidth="1"/>
    <col min="1321" max="1321" width="0.33203125" style="1" customWidth="1"/>
    <col min="1322" max="1535" width="10.1640625" style="1"/>
    <col min="1536" max="1543" width="3.1640625" style="1" customWidth="1"/>
    <col min="1544" max="1544" width="10.1640625" style="1" customWidth="1"/>
    <col min="1545" max="1545" width="3.1640625" style="1" customWidth="1"/>
    <col min="1546" max="1546" width="4.6640625" style="1" customWidth="1"/>
    <col min="1547" max="1547" width="2" style="1" customWidth="1"/>
    <col min="1548" max="1560" width="3.1640625" style="1" customWidth="1"/>
    <col min="1561" max="1561" width="0" style="1" hidden="1" customWidth="1"/>
    <col min="1562" max="1566" width="3.1640625" style="1" customWidth="1"/>
    <col min="1567" max="1567" width="4.33203125" style="1" customWidth="1"/>
    <col min="1568" max="1570" width="5.33203125" style="1" customWidth="1"/>
    <col min="1571" max="1576" width="3.1640625" style="1" customWidth="1"/>
    <col min="1577" max="1577" width="0.33203125" style="1" customWidth="1"/>
    <col min="1578" max="1791" width="10.1640625" style="1"/>
    <col min="1792" max="1799" width="3.1640625" style="1" customWidth="1"/>
    <col min="1800" max="1800" width="10.1640625" style="1" customWidth="1"/>
    <col min="1801" max="1801" width="3.1640625" style="1" customWidth="1"/>
    <col min="1802" max="1802" width="4.6640625" style="1" customWidth="1"/>
    <col min="1803" max="1803" width="2" style="1" customWidth="1"/>
    <col min="1804" max="1816" width="3.1640625" style="1" customWidth="1"/>
    <col min="1817" max="1817" width="0" style="1" hidden="1" customWidth="1"/>
    <col min="1818" max="1822" width="3.1640625" style="1" customWidth="1"/>
    <col min="1823" max="1823" width="4.33203125" style="1" customWidth="1"/>
    <col min="1824" max="1826" width="5.33203125" style="1" customWidth="1"/>
    <col min="1827" max="1832" width="3.1640625" style="1" customWidth="1"/>
    <col min="1833" max="1833" width="0.33203125" style="1" customWidth="1"/>
    <col min="1834" max="2047" width="10.1640625" style="1"/>
    <col min="2048" max="2055" width="3.1640625" style="1" customWidth="1"/>
    <col min="2056" max="2056" width="10.1640625" style="1" customWidth="1"/>
    <col min="2057" max="2057" width="3.1640625" style="1" customWidth="1"/>
    <col min="2058" max="2058" width="4.6640625" style="1" customWidth="1"/>
    <col min="2059" max="2059" width="2" style="1" customWidth="1"/>
    <col min="2060" max="2072" width="3.1640625" style="1" customWidth="1"/>
    <col min="2073" max="2073" width="0" style="1" hidden="1" customWidth="1"/>
    <col min="2074" max="2078" width="3.1640625" style="1" customWidth="1"/>
    <col min="2079" max="2079" width="4.33203125" style="1" customWidth="1"/>
    <col min="2080" max="2082" width="5.33203125" style="1" customWidth="1"/>
    <col min="2083" max="2088" width="3.1640625" style="1" customWidth="1"/>
    <col min="2089" max="2089" width="0.33203125" style="1" customWidth="1"/>
    <col min="2090" max="2303" width="10.1640625" style="1"/>
    <col min="2304" max="2311" width="3.1640625" style="1" customWidth="1"/>
    <col min="2312" max="2312" width="10.1640625" style="1" customWidth="1"/>
    <col min="2313" max="2313" width="3.1640625" style="1" customWidth="1"/>
    <col min="2314" max="2314" width="4.6640625" style="1" customWidth="1"/>
    <col min="2315" max="2315" width="2" style="1" customWidth="1"/>
    <col min="2316" max="2328" width="3.1640625" style="1" customWidth="1"/>
    <col min="2329" max="2329" width="0" style="1" hidden="1" customWidth="1"/>
    <col min="2330" max="2334" width="3.1640625" style="1" customWidth="1"/>
    <col min="2335" max="2335" width="4.33203125" style="1" customWidth="1"/>
    <col min="2336" max="2338" width="5.33203125" style="1" customWidth="1"/>
    <col min="2339" max="2344" width="3.1640625" style="1" customWidth="1"/>
    <col min="2345" max="2345" width="0.33203125" style="1" customWidth="1"/>
    <col min="2346" max="2559" width="10.1640625" style="1"/>
    <col min="2560" max="2567" width="3.1640625" style="1" customWidth="1"/>
    <col min="2568" max="2568" width="10.1640625" style="1" customWidth="1"/>
    <col min="2569" max="2569" width="3.1640625" style="1" customWidth="1"/>
    <col min="2570" max="2570" width="4.6640625" style="1" customWidth="1"/>
    <col min="2571" max="2571" width="2" style="1" customWidth="1"/>
    <col min="2572" max="2584" width="3.1640625" style="1" customWidth="1"/>
    <col min="2585" max="2585" width="0" style="1" hidden="1" customWidth="1"/>
    <col min="2586" max="2590" width="3.1640625" style="1" customWidth="1"/>
    <col min="2591" max="2591" width="4.33203125" style="1" customWidth="1"/>
    <col min="2592" max="2594" width="5.33203125" style="1" customWidth="1"/>
    <col min="2595" max="2600" width="3.1640625" style="1" customWidth="1"/>
    <col min="2601" max="2601" width="0.33203125" style="1" customWidth="1"/>
    <col min="2602" max="2815" width="10.1640625" style="1"/>
    <col min="2816" max="2823" width="3.1640625" style="1" customWidth="1"/>
    <col min="2824" max="2824" width="10.1640625" style="1" customWidth="1"/>
    <col min="2825" max="2825" width="3.1640625" style="1" customWidth="1"/>
    <col min="2826" max="2826" width="4.6640625" style="1" customWidth="1"/>
    <col min="2827" max="2827" width="2" style="1" customWidth="1"/>
    <col min="2828" max="2840" width="3.1640625" style="1" customWidth="1"/>
    <col min="2841" max="2841" width="0" style="1" hidden="1" customWidth="1"/>
    <col min="2842" max="2846" width="3.1640625" style="1" customWidth="1"/>
    <col min="2847" max="2847" width="4.33203125" style="1" customWidth="1"/>
    <col min="2848" max="2850" width="5.33203125" style="1" customWidth="1"/>
    <col min="2851" max="2856" width="3.1640625" style="1" customWidth="1"/>
    <col min="2857" max="2857" width="0.33203125" style="1" customWidth="1"/>
    <col min="2858" max="3071" width="10.1640625" style="1"/>
    <col min="3072" max="3079" width="3.1640625" style="1" customWidth="1"/>
    <col min="3080" max="3080" width="10.1640625" style="1" customWidth="1"/>
    <col min="3081" max="3081" width="3.1640625" style="1" customWidth="1"/>
    <col min="3082" max="3082" width="4.6640625" style="1" customWidth="1"/>
    <col min="3083" max="3083" width="2" style="1" customWidth="1"/>
    <col min="3084" max="3096" width="3.1640625" style="1" customWidth="1"/>
    <col min="3097" max="3097" width="0" style="1" hidden="1" customWidth="1"/>
    <col min="3098" max="3102" width="3.1640625" style="1" customWidth="1"/>
    <col min="3103" max="3103" width="4.33203125" style="1" customWidth="1"/>
    <col min="3104" max="3106" width="5.33203125" style="1" customWidth="1"/>
    <col min="3107" max="3112" width="3.1640625" style="1" customWidth="1"/>
    <col min="3113" max="3113" width="0.33203125" style="1" customWidth="1"/>
    <col min="3114" max="3327" width="10.1640625" style="1"/>
    <col min="3328" max="3335" width="3.1640625" style="1" customWidth="1"/>
    <col min="3336" max="3336" width="10.1640625" style="1" customWidth="1"/>
    <col min="3337" max="3337" width="3.1640625" style="1" customWidth="1"/>
    <col min="3338" max="3338" width="4.6640625" style="1" customWidth="1"/>
    <col min="3339" max="3339" width="2" style="1" customWidth="1"/>
    <col min="3340" max="3352" width="3.1640625" style="1" customWidth="1"/>
    <col min="3353" max="3353" width="0" style="1" hidden="1" customWidth="1"/>
    <col min="3354" max="3358" width="3.1640625" style="1" customWidth="1"/>
    <col min="3359" max="3359" width="4.33203125" style="1" customWidth="1"/>
    <col min="3360" max="3362" width="5.33203125" style="1" customWidth="1"/>
    <col min="3363" max="3368" width="3.1640625" style="1" customWidth="1"/>
    <col min="3369" max="3369" width="0.33203125" style="1" customWidth="1"/>
    <col min="3370" max="3583" width="10.1640625" style="1"/>
    <col min="3584" max="3591" width="3.1640625" style="1" customWidth="1"/>
    <col min="3592" max="3592" width="10.1640625" style="1" customWidth="1"/>
    <col min="3593" max="3593" width="3.1640625" style="1" customWidth="1"/>
    <col min="3594" max="3594" width="4.6640625" style="1" customWidth="1"/>
    <col min="3595" max="3595" width="2" style="1" customWidth="1"/>
    <col min="3596" max="3608" width="3.1640625" style="1" customWidth="1"/>
    <col min="3609" max="3609" width="0" style="1" hidden="1" customWidth="1"/>
    <col min="3610" max="3614" width="3.1640625" style="1" customWidth="1"/>
    <col min="3615" max="3615" width="4.33203125" style="1" customWidth="1"/>
    <col min="3616" max="3618" width="5.33203125" style="1" customWidth="1"/>
    <col min="3619" max="3624" width="3.1640625" style="1" customWidth="1"/>
    <col min="3625" max="3625" width="0.33203125" style="1" customWidth="1"/>
    <col min="3626" max="3839" width="10.1640625" style="1"/>
    <col min="3840" max="3847" width="3.1640625" style="1" customWidth="1"/>
    <col min="3848" max="3848" width="10.1640625" style="1" customWidth="1"/>
    <col min="3849" max="3849" width="3.1640625" style="1" customWidth="1"/>
    <col min="3850" max="3850" width="4.6640625" style="1" customWidth="1"/>
    <col min="3851" max="3851" width="2" style="1" customWidth="1"/>
    <col min="3852" max="3864" width="3.1640625" style="1" customWidth="1"/>
    <col min="3865" max="3865" width="0" style="1" hidden="1" customWidth="1"/>
    <col min="3866" max="3870" width="3.1640625" style="1" customWidth="1"/>
    <col min="3871" max="3871" width="4.33203125" style="1" customWidth="1"/>
    <col min="3872" max="3874" width="5.33203125" style="1" customWidth="1"/>
    <col min="3875" max="3880" width="3.1640625" style="1" customWidth="1"/>
    <col min="3881" max="3881" width="0.33203125" style="1" customWidth="1"/>
    <col min="3882" max="4095" width="10.1640625" style="1"/>
    <col min="4096" max="4103" width="3.1640625" style="1" customWidth="1"/>
    <col min="4104" max="4104" width="10.1640625" style="1" customWidth="1"/>
    <col min="4105" max="4105" width="3.1640625" style="1" customWidth="1"/>
    <col min="4106" max="4106" width="4.6640625" style="1" customWidth="1"/>
    <col min="4107" max="4107" width="2" style="1" customWidth="1"/>
    <col min="4108" max="4120" width="3.1640625" style="1" customWidth="1"/>
    <col min="4121" max="4121" width="0" style="1" hidden="1" customWidth="1"/>
    <col min="4122" max="4126" width="3.1640625" style="1" customWidth="1"/>
    <col min="4127" max="4127" width="4.33203125" style="1" customWidth="1"/>
    <col min="4128" max="4130" width="5.33203125" style="1" customWidth="1"/>
    <col min="4131" max="4136" width="3.1640625" style="1" customWidth="1"/>
    <col min="4137" max="4137" width="0.33203125" style="1" customWidth="1"/>
    <col min="4138" max="4351" width="10.1640625" style="1"/>
    <col min="4352" max="4359" width="3.1640625" style="1" customWidth="1"/>
    <col min="4360" max="4360" width="10.1640625" style="1" customWidth="1"/>
    <col min="4361" max="4361" width="3.1640625" style="1" customWidth="1"/>
    <col min="4362" max="4362" width="4.6640625" style="1" customWidth="1"/>
    <col min="4363" max="4363" width="2" style="1" customWidth="1"/>
    <col min="4364" max="4376" width="3.1640625" style="1" customWidth="1"/>
    <col min="4377" max="4377" width="0" style="1" hidden="1" customWidth="1"/>
    <col min="4378" max="4382" width="3.1640625" style="1" customWidth="1"/>
    <col min="4383" max="4383" width="4.33203125" style="1" customWidth="1"/>
    <col min="4384" max="4386" width="5.33203125" style="1" customWidth="1"/>
    <col min="4387" max="4392" width="3.1640625" style="1" customWidth="1"/>
    <col min="4393" max="4393" width="0.33203125" style="1" customWidth="1"/>
    <col min="4394" max="4607" width="10.1640625" style="1"/>
    <col min="4608" max="4615" width="3.1640625" style="1" customWidth="1"/>
    <col min="4616" max="4616" width="10.1640625" style="1" customWidth="1"/>
    <col min="4617" max="4617" width="3.1640625" style="1" customWidth="1"/>
    <col min="4618" max="4618" width="4.6640625" style="1" customWidth="1"/>
    <col min="4619" max="4619" width="2" style="1" customWidth="1"/>
    <col min="4620" max="4632" width="3.1640625" style="1" customWidth="1"/>
    <col min="4633" max="4633" width="0" style="1" hidden="1" customWidth="1"/>
    <col min="4634" max="4638" width="3.1640625" style="1" customWidth="1"/>
    <col min="4639" max="4639" width="4.33203125" style="1" customWidth="1"/>
    <col min="4640" max="4642" width="5.33203125" style="1" customWidth="1"/>
    <col min="4643" max="4648" width="3.1640625" style="1" customWidth="1"/>
    <col min="4649" max="4649" width="0.33203125" style="1" customWidth="1"/>
    <col min="4650" max="4863" width="10.1640625" style="1"/>
    <col min="4864" max="4871" width="3.1640625" style="1" customWidth="1"/>
    <col min="4872" max="4872" width="10.1640625" style="1" customWidth="1"/>
    <col min="4873" max="4873" width="3.1640625" style="1" customWidth="1"/>
    <col min="4874" max="4874" width="4.6640625" style="1" customWidth="1"/>
    <col min="4875" max="4875" width="2" style="1" customWidth="1"/>
    <col min="4876" max="4888" width="3.1640625" style="1" customWidth="1"/>
    <col min="4889" max="4889" width="0" style="1" hidden="1" customWidth="1"/>
    <col min="4890" max="4894" width="3.1640625" style="1" customWidth="1"/>
    <col min="4895" max="4895" width="4.33203125" style="1" customWidth="1"/>
    <col min="4896" max="4898" width="5.33203125" style="1" customWidth="1"/>
    <col min="4899" max="4904" width="3.1640625" style="1" customWidth="1"/>
    <col min="4905" max="4905" width="0.33203125" style="1" customWidth="1"/>
    <col min="4906" max="5119" width="10.1640625" style="1"/>
    <col min="5120" max="5127" width="3.1640625" style="1" customWidth="1"/>
    <col min="5128" max="5128" width="10.1640625" style="1" customWidth="1"/>
    <col min="5129" max="5129" width="3.1640625" style="1" customWidth="1"/>
    <col min="5130" max="5130" width="4.6640625" style="1" customWidth="1"/>
    <col min="5131" max="5131" width="2" style="1" customWidth="1"/>
    <col min="5132" max="5144" width="3.1640625" style="1" customWidth="1"/>
    <col min="5145" max="5145" width="0" style="1" hidden="1" customWidth="1"/>
    <col min="5146" max="5150" width="3.1640625" style="1" customWidth="1"/>
    <col min="5151" max="5151" width="4.33203125" style="1" customWidth="1"/>
    <col min="5152" max="5154" width="5.33203125" style="1" customWidth="1"/>
    <col min="5155" max="5160" width="3.1640625" style="1" customWidth="1"/>
    <col min="5161" max="5161" width="0.33203125" style="1" customWidth="1"/>
    <col min="5162" max="5375" width="10.1640625" style="1"/>
    <col min="5376" max="5383" width="3.1640625" style="1" customWidth="1"/>
    <col min="5384" max="5384" width="10.1640625" style="1" customWidth="1"/>
    <col min="5385" max="5385" width="3.1640625" style="1" customWidth="1"/>
    <col min="5386" max="5386" width="4.6640625" style="1" customWidth="1"/>
    <col min="5387" max="5387" width="2" style="1" customWidth="1"/>
    <col min="5388" max="5400" width="3.1640625" style="1" customWidth="1"/>
    <col min="5401" max="5401" width="0" style="1" hidden="1" customWidth="1"/>
    <col min="5402" max="5406" width="3.1640625" style="1" customWidth="1"/>
    <col min="5407" max="5407" width="4.33203125" style="1" customWidth="1"/>
    <col min="5408" max="5410" width="5.33203125" style="1" customWidth="1"/>
    <col min="5411" max="5416" width="3.1640625" style="1" customWidth="1"/>
    <col min="5417" max="5417" width="0.33203125" style="1" customWidth="1"/>
    <col min="5418" max="5631" width="10.1640625" style="1"/>
    <col min="5632" max="5639" width="3.1640625" style="1" customWidth="1"/>
    <col min="5640" max="5640" width="10.1640625" style="1" customWidth="1"/>
    <col min="5641" max="5641" width="3.1640625" style="1" customWidth="1"/>
    <col min="5642" max="5642" width="4.6640625" style="1" customWidth="1"/>
    <col min="5643" max="5643" width="2" style="1" customWidth="1"/>
    <col min="5644" max="5656" width="3.1640625" style="1" customWidth="1"/>
    <col min="5657" max="5657" width="0" style="1" hidden="1" customWidth="1"/>
    <col min="5658" max="5662" width="3.1640625" style="1" customWidth="1"/>
    <col min="5663" max="5663" width="4.33203125" style="1" customWidth="1"/>
    <col min="5664" max="5666" width="5.33203125" style="1" customWidth="1"/>
    <col min="5667" max="5672" width="3.1640625" style="1" customWidth="1"/>
    <col min="5673" max="5673" width="0.33203125" style="1" customWidth="1"/>
    <col min="5674" max="5887" width="10.1640625" style="1"/>
    <col min="5888" max="5895" width="3.1640625" style="1" customWidth="1"/>
    <col min="5896" max="5896" width="10.1640625" style="1" customWidth="1"/>
    <col min="5897" max="5897" width="3.1640625" style="1" customWidth="1"/>
    <col min="5898" max="5898" width="4.6640625" style="1" customWidth="1"/>
    <col min="5899" max="5899" width="2" style="1" customWidth="1"/>
    <col min="5900" max="5912" width="3.1640625" style="1" customWidth="1"/>
    <col min="5913" max="5913" width="0" style="1" hidden="1" customWidth="1"/>
    <col min="5914" max="5918" width="3.1640625" style="1" customWidth="1"/>
    <col min="5919" max="5919" width="4.33203125" style="1" customWidth="1"/>
    <col min="5920" max="5922" width="5.33203125" style="1" customWidth="1"/>
    <col min="5923" max="5928" width="3.1640625" style="1" customWidth="1"/>
    <col min="5929" max="5929" width="0.33203125" style="1" customWidth="1"/>
    <col min="5930" max="6143" width="10.1640625" style="1"/>
    <col min="6144" max="6151" width="3.1640625" style="1" customWidth="1"/>
    <col min="6152" max="6152" width="10.1640625" style="1" customWidth="1"/>
    <col min="6153" max="6153" width="3.1640625" style="1" customWidth="1"/>
    <col min="6154" max="6154" width="4.6640625" style="1" customWidth="1"/>
    <col min="6155" max="6155" width="2" style="1" customWidth="1"/>
    <col min="6156" max="6168" width="3.1640625" style="1" customWidth="1"/>
    <col min="6169" max="6169" width="0" style="1" hidden="1" customWidth="1"/>
    <col min="6170" max="6174" width="3.1640625" style="1" customWidth="1"/>
    <col min="6175" max="6175" width="4.33203125" style="1" customWidth="1"/>
    <col min="6176" max="6178" width="5.33203125" style="1" customWidth="1"/>
    <col min="6179" max="6184" width="3.1640625" style="1" customWidth="1"/>
    <col min="6185" max="6185" width="0.33203125" style="1" customWidth="1"/>
    <col min="6186" max="6399" width="10.1640625" style="1"/>
    <col min="6400" max="6407" width="3.1640625" style="1" customWidth="1"/>
    <col min="6408" max="6408" width="10.1640625" style="1" customWidth="1"/>
    <col min="6409" max="6409" width="3.1640625" style="1" customWidth="1"/>
    <col min="6410" max="6410" width="4.6640625" style="1" customWidth="1"/>
    <col min="6411" max="6411" width="2" style="1" customWidth="1"/>
    <col min="6412" max="6424" width="3.1640625" style="1" customWidth="1"/>
    <col min="6425" max="6425" width="0" style="1" hidden="1" customWidth="1"/>
    <col min="6426" max="6430" width="3.1640625" style="1" customWidth="1"/>
    <col min="6431" max="6431" width="4.33203125" style="1" customWidth="1"/>
    <col min="6432" max="6434" width="5.33203125" style="1" customWidth="1"/>
    <col min="6435" max="6440" width="3.1640625" style="1" customWidth="1"/>
    <col min="6441" max="6441" width="0.33203125" style="1" customWidth="1"/>
    <col min="6442" max="6655" width="10.1640625" style="1"/>
    <col min="6656" max="6663" width="3.1640625" style="1" customWidth="1"/>
    <col min="6664" max="6664" width="10.1640625" style="1" customWidth="1"/>
    <col min="6665" max="6665" width="3.1640625" style="1" customWidth="1"/>
    <col min="6666" max="6666" width="4.6640625" style="1" customWidth="1"/>
    <col min="6667" max="6667" width="2" style="1" customWidth="1"/>
    <col min="6668" max="6680" width="3.1640625" style="1" customWidth="1"/>
    <col min="6681" max="6681" width="0" style="1" hidden="1" customWidth="1"/>
    <col min="6682" max="6686" width="3.1640625" style="1" customWidth="1"/>
    <col min="6687" max="6687" width="4.33203125" style="1" customWidth="1"/>
    <col min="6688" max="6690" width="5.33203125" style="1" customWidth="1"/>
    <col min="6691" max="6696" width="3.1640625" style="1" customWidth="1"/>
    <col min="6697" max="6697" width="0.33203125" style="1" customWidth="1"/>
    <col min="6698" max="6911" width="10.1640625" style="1"/>
    <col min="6912" max="6919" width="3.1640625" style="1" customWidth="1"/>
    <col min="6920" max="6920" width="10.1640625" style="1" customWidth="1"/>
    <col min="6921" max="6921" width="3.1640625" style="1" customWidth="1"/>
    <col min="6922" max="6922" width="4.6640625" style="1" customWidth="1"/>
    <col min="6923" max="6923" width="2" style="1" customWidth="1"/>
    <col min="6924" max="6936" width="3.1640625" style="1" customWidth="1"/>
    <col min="6937" max="6937" width="0" style="1" hidden="1" customWidth="1"/>
    <col min="6938" max="6942" width="3.1640625" style="1" customWidth="1"/>
    <col min="6943" max="6943" width="4.33203125" style="1" customWidth="1"/>
    <col min="6944" max="6946" width="5.33203125" style="1" customWidth="1"/>
    <col min="6947" max="6952" width="3.1640625" style="1" customWidth="1"/>
    <col min="6953" max="6953" width="0.33203125" style="1" customWidth="1"/>
    <col min="6954" max="7167" width="10.1640625" style="1"/>
    <col min="7168" max="7175" width="3.1640625" style="1" customWidth="1"/>
    <col min="7176" max="7176" width="10.1640625" style="1" customWidth="1"/>
    <col min="7177" max="7177" width="3.1640625" style="1" customWidth="1"/>
    <col min="7178" max="7178" width="4.6640625" style="1" customWidth="1"/>
    <col min="7179" max="7179" width="2" style="1" customWidth="1"/>
    <col min="7180" max="7192" width="3.1640625" style="1" customWidth="1"/>
    <col min="7193" max="7193" width="0" style="1" hidden="1" customWidth="1"/>
    <col min="7194" max="7198" width="3.1640625" style="1" customWidth="1"/>
    <col min="7199" max="7199" width="4.33203125" style="1" customWidth="1"/>
    <col min="7200" max="7202" width="5.33203125" style="1" customWidth="1"/>
    <col min="7203" max="7208" width="3.1640625" style="1" customWidth="1"/>
    <col min="7209" max="7209" width="0.33203125" style="1" customWidth="1"/>
    <col min="7210" max="7423" width="10.1640625" style="1"/>
    <col min="7424" max="7431" width="3.1640625" style="1" customWidth="1"/>
    <col min="7432" max="7432" width="10.1640625" style="1" customWidth="1"/>
    <col min="7433" max="7433" width="3.1640625" style="1" customWidth="1"/>
    <col min="7434" max="7434" width="4.6640625" style="1" customWidth="1"/>
    <col min="7435" max="7435" width="2" style="1" customWidth="1"/>
    <col min="7436" max="7448" width="3.1640625" style="1" customWidth="1"/>
    <col min="7449" max="7449" width="0" style="1" hidden="1" customWidth="1"/>
    <col min="7450" max="7454" width="3.1640625" style="1" customWidth="1"/>
    <col min="7455" max="7455" width="4.33203125" style="1" customWidth="1"/>
    <col min="7456" max="7458" width="5.33203125" style="1" customWidth="1"/>
    <col min="7459" max="7464" width="3.1640625" style="1" customWidth="1"/>
    <col min="7465" max="7465" width="0.33203125" style="1" customWidth="1"/>
    <col min="7466" max="7679" width="10.1640625" style="1"/>
    <col min="7680" max="7687" width="3.1640625" style="1" customWidth="1"/>
    <col min="7688" max="7688" width="10.1640625" style="1" customWidth="1"/>
    <col min="7689" max="7689" width="3.1640625" style="1" customWidth="1"/>
    <col min="7690" max="7690" width="4.6640625" style="1" customWidth="1"/>
    <col min="7691" max="7691" width="2" style="1" customWidth="1"/>
    <col min="7692" max="7704" width="3.1640625" style="1" customWidth="1"/>
    <col min="7705" max="7705" width="0" style="1" hidden="1" customWidth="1"/>
    <col min="7706" max="7710" width="3.1640625" style="1" customWidth="1"/>
    <col min="7711" max="7711" width="4.33203125" style="1" customWidth="1"/>
    <col min="7712" max="7714" width="5.33203125" style="1" customWidth="1"/>
    <col min="7715" max="7720" width="3.1640625" style="1" customWidth="1"/>
    <col min="7721" max="7721" width="0.33203125" style="1" customWidth="1"/>
    <col min="7722" max="7935" width="10.1640625" style="1"/>
    <col min="7936" max="7943" width="3.1640625" style="1" customWidth="1"/>
    <col min="7944" max="7944" width="10.1640625" style="1" customWidth="1"/>
    <col min="7945" max="7945" width="3.1640625" style="1" customWidth="1"/>
    <col min="7946" max="7946" width="4.6640625" style="1" customWidth="1"/>
    <col min="7947" max="7947" width="2" style="1" customWidth="1"/>
    <col min="7948" max="7960" width="3.1640625" style="1" customWidth="1"/>
    <col min="7961" max="7961" width="0" style="1" hidden="1" customWidth="1"/>
    <col min="7962" max="7966" width="3.1640625" style="1" customWidth="1"/>
    <col min="7967" max="7967" width="4.33203125" style="1" customWidth="1"/>
    <col min="7968" max="7970" width="5.33203125" style="1" customWidth="1"/>
    <col min="7971" max="7976" width="3.1640625" style="1" customWidth="1"/>
    <col min="7977" max="7977" width="0.33203125" style="1" customWidth="1"/>
    <col min="7978" max="8191" width="10.1640625" style="1"/>
    <col min="8192" max="8199" width="3.1640625" style="1" customWidth="1"/>
    <col min="8200" max="8200" width="10.1640625" style="1" customWidth="1"/>
    <col min="8201" max="8201" width="3.1640625" style="1" customWidth="1"/>
    <col min="8202" max="8202" width="4.6640625" style="1" customWidth="1"/>
    <col min="8203" max="8203" width="2" style="1" customWidth="1"/>
    <col min="8204" max="8216" width="3.1640625" style="1" customWidth="1"/>
    <col min="8217" max="8217" width="0" style="1" hidden="1" customWidth="1"/>
    <col min="8218" max="8222" width="3.1640625" style="1" customWidth="1"/>
    <col min="8223" max="8223" width="4.33203125" style="1" customWidth="1"/>
    <col min="8224" max="8226" width="5.33203125" style="1" customWidth="1"/>
    <col min="8227" max="8232" width="3.1640625" style="1" customWidth="1"/>
    <col min="8233" max="8233" width="0.33203125" style="1" customWidth="1"/>
    <col min="8234" max="8447" width="10.1640625" style="1"/>
    <col min="8448" max="8455" width="3.1640625" style="1" customWidth="1"/>
    <col min="8456" max="8456" width="10.1640625" style="1" customWidth="1"/>
    <col min="8457" max="8457" width="3.1640625" style="1" customWidth="1"/>
    <col min="8458" max="8458" width="4.6640625" style="1" customWidth="1"/>
    <col min="8459" max="8459" width="2" style="1" customWidth="1"/>
    <col min="8460" max="8472" width="3.1640625" style="1" customWidth="1"/>
    <col min="8473" max="8473" width="0" style="1" hidden="1" customWidth="1"/>
    <col min="8474" max="8478" width="3.1640625" style="1" customWidth="1"/>
    <col min="8479" max="8479" width="4.33203125" style="1" customWidth="1"/>
    <col min="8480" max="8482" width="5.33203125" style="1" customWidth="1"/>
    <col min="8483" max="8488" width="3.1640625" style="1" customWidth="1"/>
    <col min="8489" max="8489" width="0.33203125" style="1" customWidth="1"/>
    <col min="8490" max="8703" width="10.1640625" style="1"/>
    <col min="8704" max="8711" width="3.1640625" style="1" customWidth="1"/>
    <col min="8712" max="8712" width="10.1640625" style="1" customWidth="1"/>
    <col min="8713" max="8713" width="3.1640625" style="1" customWidth="1"/>
    <col min="8714" max="8714" width="4.6640625" style="1" customWidth="1"/>
    <col min="8715" max="8715" width="2" style="1" customWidth="1"/>
    <col min="8716" max="8728" width="3.1640625" style="1" customWidth="1"/>
    <col min="8729" max="8729" width="0" style="1" hidden="1" customWidth="1"/>
    <col min="8730" max="8734" width="3.1640625" style="1" customWidth="1"/>
    <col min="8735" max="8735" width="4.33203125" style="1" customWidth="1"/>
    <col min="8736" max="8738" width="5.33203125" style="1" customWidth="1"/>
    <col min="8739" max="8744" width="3.1640625" style="1" customWidth="1"/>
    <col min="8745" max="8745" width="0.33203125" style="1" customWidth="1"/>
    <col min="8746" max="8959" width="10.1640625" style="1"/>
    <col min="8960" max="8967" width="3.1640625" style="1" customWidth="1"/>
    <col min="8968" max="8968" width="10.1640625" style="1" customWidth="1"/>
    <col min="8969" max="8969" width="3.1640625" style="1" customWidth="1"/>
    <col min="8970" max="8970" width="4.6640625" style="1" customWidth="1"/>
    <col min="8971" max="8971" width="2" style="1" customWidth="1"/>
    <col min="8972" max="8984" width="3.1640625" style="1" customWidth="1"/>
    <col min="8985" max="8985" width="0" style="1" hidden="1" customWidth="1"/>
    <col min="8986" max="8990" width="3.1640625" style="1" customWidth="1"/>
    <col min="8991" max="8991" width="4.33203125" style="1" customWidth="1"/>
    <col min="8992" max="8994" width="5.33203125" style="1" customWidth="1"/>
    <col min="8995" max="9000" width="3.1640625" style="1" customWidth="1"/>
    <col min="9001" max="9001" width="0.33203125" style="1" customWidth="1"/>
    <col min="9002" max="9215" width="10.1640625" style="1"/>
    <col min="9216" max="9223" width="3.1640625" style="1" customWidth="1"/>
    <col min="9224" max="9224" width="10.1640625" style="1" customWidth="1"/>
    <col min="9225" max="9225" width="3.1640625" style="1" customWidth="1"/>
    <col min="9226" max="9226" width="4.6640625" style="1" customWidth="1"/>
    <col min="9227" max="9227" width="2" style="1" customWidth="1"/>
    <col min="9228" max="9240" width="3.1640625" style="1" customWidth="1"/>
    <col min="9241" max="9241" width="0" style="1" hidden="1" customWidth="1"/>
    <col min="9242" max="9246" width="3.1640625" style="1" customWidth="1"/>
    <col min="9247" max="9247" width="4.33203125" style="1" customWidth="1"/>
    <col min="9248" max="9250" width="5.33203125" style="1" customWidth="1"/>
    <col min="9251" max="9256" width="3.1640625" style="1" customWidth="1"/>
    <col min="9257" max="9257" width="0.33203125" style="1" customWidth="1"/>
    <col min="9258" max="9471" width="10.1640625" style="1"/>
    <col min="9472" max="9479" width="3.1640625" style="1" customWidth="1"/>
    <col min="9480" max="9480" width="10.1640625" style="1" customWidth="1"/>
    <col min="9481" max="9481" width="3.1640625" style="1" customWidth="1"/>
    <col min="9482" max="9482" width="4.6640625" style="1" customWidth="1"/>
    <col min="9483" max="9483" width="2" style="1" customWidth="1"/>
    <col min="9484" max="9496" width="3.1640625" style="1" customWidth="1"/>
    <col min="9497" max="9497" width="0" style="1" hidden="1" customWidth="1"/>
    <col min="9498" max="9502" width="3.1640625" style="1" customWidth="1"/>
    <col min="9503" max="9503" width="4.33203125" style="1" customWidth="1"/>
    <col min="9504" max="9506" width="5.33203125" style="1" customWidth="1"/>
    <col min="9507" max="9512" width="3.1640625" style="1" customWidth="1"/>
    <col min="9513" max="9513" width="0.33203125" style="1" customWidth="1"/>
    <col min="9514" max="9727" width="10.1640625" style="1"/>
    <col min="9728" max="9735" width="3.1640625" style="1" customWidth="1"/>
    <col min="9736" max="9736" width="10.1640625" style="1" customWidth="1"/>
    <col min="9737" max="9737" width="3.1640625" style="1" customWidth="1"/>
    <col min="9738" max="9738" width="4.6640625" style="1" customWidth="1"/>
    <col min="9739" max="9739" width="2" style="1" customWidth="1"/>
    <col min="9740" max="9752" width="3.1640625" style="1" customWidth="1"/>
    <col min="9753" max="9753" width="0" style="1" hidden="1" customWidth="1"/>
    <col min="9754" max="9758" width="3.1640625" style="1" customWidth="1"/>
    <col min="9759" max="9759" width="4.33203125" style="1" customWidth="1"/>
    <col min="9760" max="9762" width="5.33203125" style="1" customWidth="1"/>
    <col min="9763" max="9768" width="3.1640625" style="1" customWidth="1"/>
    <col min="9769" max="9769" width="0.33203125" style="1" customWidth="1"/>
    <col min="9770" max="9983" width="10.1640625" style="1"/>
    <col min="9984" max="9991" width="3.1640625" style="1" customWidth="1"/>
    <col min="9992" max="9992" width="10.1640625" style="1" customWidth="1"/>
    <col min="9993" max="9993" width="3.1640625" style="1" customWidth="1"/>
    <col min="9994" max="9994" width="4.6640625" style="1" customWidth="1"/>
    <col min="9995" max="9995" width="2" style="1" customWidth="1"/>
    <col min="9996" max="10008" width="3.1640625" style="1" customWidth="1"/>
    <col min="10009" max="10009" width="0" style="1" hidden="1" customWidth="1"/>
    <col min="10010" max="10014" width="3.1640625" style="1" customWidth="1"/>
    <col min="10015" max="10015" width="4.33203125" style="1" customWidth="1"/>
    <col min="10016" max="10018" width="5.33203125" style="1" customWidth="1"/>
    <col min="10019" max="10024" width="3.1640625" style="1" customWidth="1"/>
    <col min="10025" max="10025" width="0.33203125" style="1" customWidth="1"/>
    <col min="10026" max="10239" width="10.1640625" style="1"/>
    <col min="10240" max="10247" width="3.1640625" style="1" customWidth="1"/>
    <col min="10248" max="10248" width="10.1640625" style="1" customWidth="1"/>
    <col min="10249" max="10249" width="3.1640625" style="1" customWidth="1"/>
    <col min="10250" max="10250" width="4.6640625" style="1" customWidth="1"/>
    <col min="10251" max="10251" width="2" style="1" customWidth="1"/>
    <col min="10252" max="10264" width="3.1640625" style="1" customWidth="1"/>
    <col min="10265" max="10265" width="0" style="1" hidden="1" customWidth="1"/>
    <col min="10266" max="10270" width="3.1640625" style="1" customWidth="1"/>
    <col min="10271" max="10271" width="4.33203125" style="1" customWidth="1"/>
    <col min="10272" max="10274" width="5.33203125" style="1" customWidth="1"/>
    <col min="10275" max="10280" width="3.1640625" style="1" customWidth="1"/>
    <col min="10281" max="10281" width="0.33203125" style="1" customWidth="1"/>
    <col min="10282" max="10495" width="10.1640625" style="1"/>
    <col min="10496" max="10503" width="3.1640625" style="1" customWidth="1"/>
    <col min="10504" max="10504" width="10.1640625" style="1" customWidth="1"/>
    <col min="10505" max="10505" width="3.1640625" style="1" customWidth="1"/>
    <col min="10506" max="10506" width="4.6640625" style="1" customWidth="1"/>
    <col min="10507" max="10507" width="2" style="1" customWidth="1"/>
    <col min="10508" max="10520" width="3.1640625" style="1" customWidth="1"/>
    <col min="10521" max="10521" width="0" style="1" hidden="1" customWidth="1"/>
    <col min="10522" max="10526" width="3.1640625" style="1" customWidth="1"/>
    <col min="10527" max="10527" width="4.33203125" style="1" customWidth="1"/>
    <col min="10528" max="10530" width="5.33203125" style="1" customWidth="1"/>
    <col min="10531" max="10536" width="3.1640625" style="1" customWidth="1"/>
    <col min="10537" max="10537" width="0.33203125" style="1" customWidth="1"/>
    <col min="10538" max="10751" width="10.1640625" style="1"/>
    <col min="10752" max="10759" width="3.1640625" style="1" customWidth="1"/>
    <col min="10760" max="10760" width="10.1640625" style="1" customWidth="1"/>
    <col min="10761" max="10761" width="3.1640625" style="1" customWidth="1"/>
    <col min="10762" max="10762" width="4.6640625" style="1" customWidth="1"/>
    <col min="10763" max="10763" width="2" style="1" customWidth="1"/>
    <col min="10764" max="10776" width="3.1640625" style="1" customWidth="1"/>
    <col min="10777" max="10777" width="0" style="1" hidden="1" customWidth="1"/>
    <col min="10778" max="10782" width="3.1640625" style="1" customWidth="1"/>
    <col min="10783" max="10783" width="4.33203125" style="1" customWidth="1"/>
    <col min="10784" max="10786" width="5.33203125" style="1" customWidth="1"/>
    <col min="10787" max="10792" width="3.1640625" style="1" customWidth="1"/>
    <col min="10793" max="10793" width="0.33203125" style="1" customWidth="1"/>
    <col min="10794" max="11007" width="10.1640625" style="1"/>
    <col min="11008" max="11015" width="3.1640625" style="1" customWidth="1"/>
    <col min="11016" max="11016" width="10.1640625" style="1" customWidth="1"/>
    <col min="11017" max="11017" width="3.1640625" style="1" customWidth="1"/>
    <col min="11018" max="11018" width="4.6640625" style="1" customWidth="1"/>
    <col min="11019" max="11019" width="2" style="1" customWidth="1"/>
    <col min="11020" max="11032" width="3.1640625" style="1" customWidth="1"/>
    <col min="11033" max="11033" width="0" style="1" hidden="1" customWidth="1"/>
    <col min="11034" max="11038" width="3.1640625" style="1" customWidth="1"/>
    <col min="11039" max="11039" width="4.33203125" style="1" customWidth="1"/>
    <col min="11040" max="11042" width="5.33203125" style="1" customWidth="1"/>
    <col min="11043" max="11048" width="3.1640625" style="1" customWidth="1"/>
    <col min="11049" max="11049" width="0.33203125" style="1" customWidth="1"/>
    <col min="11050" max="11263" width="10.1640625" style="1"/>
    <col min="11264" max="11271" width="3.1640625" style="1" customWidth="1"/>
    <col min="11272" max="11272" width="10.1640625" style="1" customWidth="1"/>
    <col min="11273" max="11273" width="3.1640625" style="1" customWidth="1"/>
    <col min="11274" max="11274" width="4.6640625" style="1" customWidth="1"/>
    <col min="11275" max="11275" width="2" style="1" customWidth="1"/>
    <col min="11276" max="11288" width="3.1640625" style="1" customWidth="1"/>
    <col min="11289" max="11289" width="0" style="1" hidden="1" customWidth="1"/>
    <col min="11290" max="11294" width="3.1640625" style="1" customWidth="1"/>
    <col min="11295" max="11295" width="4.33203125" style="1" customWidth="1"/>
    <col min="11296" max="11298" width="5.33203125" style="1" customWidth="1"/>
    <col min="11299" max="11304" width="3.1640625" style="1" customWidth="1"/>
    <col min="11305" max="11305" width="0.33203125" style="1" customWidth="1"/>
    <col min="11306" max="11519" width="10.1640625" style="1"/>
    <col min="11520" max="11527" width="3.1640625" style="1" customWidth="1"/>
    <col min="11528" max="11528" width="10.1640625" style="1" customWidth="1"/>
    <col min="11529" max="11529" width="3.1640625" style="1" customWidth="1"/>
    <col min="11530" max="11530" width="4.6640625" style="1" customWidth="1"/>
    <col min="11531" max="11531" width="2" style="1" customWidth="1"/>
    <col min="11532" max="11544" width="3.1640625" style="1" customWidth="1"/>
    <col min="11545" max="11545" width="0" style="1" hidden="1" customWidth="1"/>
    <col min="11546" max="11550" width="3.1640625" style="1" customWidth="1"/>
    <col min="11551" max="11551" width="4.33203125" style="1" customWidth="1"/>
    <col min="11552" max="11554" width="5.33203125" style="1" customWidth="1"/>
    <col min="11555" max="11560" width="3.1640625" style="1" customWidth="1"/>
    <col min="11561" max="11561" width="0.33203125" style="1" customWidth="1"/>
    <col min="11562" max="11775" width="10.1640625" style="1"/>
    <col min="11776" max="11783" width="3.1640625" style="1" customWidth="1"/>
    <col min="11784" max="11784" width="10.1640625" style="1" customWidth="1"/>
    <col min="11785" max="11785" width="3.1640625" style="1" customWidth="1"/>
    <col min="11786" max="11786" width="4.6640625" style="1" customWidth="1"/>
    <col min="11787" max="11787" width="2" style="1" customWidth="1"/>
    <col min="11788" max="11800" width="3.1640625" style="1" customWidth="1"/>
    <col min="11801" max="11801" width="0" style="1" hidden="1" customWidth="1"/>
    <col min="11802" max="11806" width="3.1640625" style="1" customWidth="1"/>
    <col min="11807" max="11807" width="4.33203125" style="1" customWidth="1"/>
    <col min="11808" max="11810" width="5.33203125" style="1" customWidth="1"/>
    <col min="11811" max="11816" width="3.1640625" style="1" customWidth="1"/>
    <col min="11817" max="11817" width="0.33203125" style="1" customWidth="1"/>
    <col min="11818" max="12031" width="10.1640625" style="1"/>
    <col min="12032" max="12039" width="3.1640625" style="1" customWidth="1"/>
    <col min="12040" max="12040" width="10.1640625" style="1" customWidth="1"/>
    <col min="12041" max="12041" width="3.1640625" style="1" customWidth="1"/>
    <col min="12042" max="12042" width="4.6640625" style="1" customWidth="1"/>
    <col min="12043" max="12043" width="2" style="1" customWidth="1"/>
    <col min="12044" max="12056" width="3.1640625" style="1" customWidth="1"/>
    <col min="12057" max="12057" width="0" style="1" hidden="1" customWidth="1"/>
    <col min="12058" max="12062" width="3.1640625" style="1" customWidth="1"/>
    <col min="12063" max="12063" width="4.33203125" style="1" customWidth="1"/>
    <col min="12064" max="12066" width="5.33203125" style="1" customWidth="1"/>
    <col min="12067" max="12072" width="3.1640625" style="1" customWidth="1"/>
    <col min="12073" max="12073" width="0.33203125" style="1" customWidth="1"/>
    <col min="12074" max="12287" width="10.1640625" style="1"/>
    <col min="12288" max="12295" width="3.1640625" style="1" customWidth="1"/>
    <col min="12296" max="12296" width="10.1640625" style="1" customWidth="1"/>
    <col min="12297" max="12297" width="3.1640625" style="1" customWidth="1"/>
    <col min="12298" max="12298" width="4.6640625" style="1" customWidth="1"/>
    <col min="12299" max="12299" width="2" style="1" customWidth="1"/>
    <col min="12300" max="12312" width="3.1640625" style="1" customWidth="1"/>
    <col min="12313" max="12313" width="0" style="1" hidden="1" customWidth="1"/>
    <col min="12314" max="12318" width="3.1640625" style="1" customWidth="1"/>
    <col min="12319" max="12319" width="4.33203125" style="1" customWidth="1"/>
    <col min="12320" max="12322" width="5.33203125" style="1" customWidth="1"/>
    <col min="12323" max="12328" width="3.1640625" style="1" customWidth="1"/>
    <col min="12329" max="12329" width="0.33203125" style="1" customWidth="1"/>
    <col min="12330" max="12543" width="10.1640625" style="1"/>
    <col min="12544" max="12551" width="3.1640625" style="1" customWidth="1"/>
    <col min="12552" max="12552" width="10.1640625" style="1" customWidth="1"/>
    <col min="12553" max="12553" width="3.1640625" style="1" customWidth="1"/>
    <col min="12554" max="12554" width="4.6640625" style="1" customWidth="1"/>
    <col min="12555" max="12555" width="2" style="1" customWidth="1"/>
    <col min="12556" max="12568" width="3.1640625" style="1" customWidth="1"/>
    <col min="12569" max="12569" width="0" style="1" hidden="1" customWidth="1"/>
    <col min="12570" max="12574" width="3.1640625" style="1" customWidth="1"/>
    <col min="12575" max="12575" width="4.33203125" style="1" customWidth="1"/>
    <col min="12576" max="12578" width="5.33203125" style="1" customWidth="1"/>
    <col min="12579" max="12584" width="3.1640625" style="1" customWidth="1"/>
    <col min="12585" max="12585" width="0.33203125" style="1" customWidth="1"/>
    <col min="12586" max="12799" width="10.1640625" style="1"/>
    <col min="12800" max="12807" width="3.1640625" style="1" customWidth="1"/>
    <col min="12808" max="12808" width="10.1640625" style="1" customWidth="1"/>
    <col min="12809" max="12809" width="3.1640625" style="1" customWidth="1"/>
    <col min="12810" max="12810" width="4.6640625" style="1" customWidth="1"/>
    <col min="12811" max="12811" width="2" style="1" customWidth="1"/>
    <col min="12812" max="12824" width="3.1640625" style="1" customWidth="1"/>
    <col min="12825" max="12825" width="0" style="1" hidden="1" customWidth="1"/>
    <col min="12826" max="12830" width="3.1640625" style="1" customWidth="1"/>
    <col min="12831" max="12831" width="4.33203125" style="1" customWidth="1"/>
    <col min="12832" max="12834" width="5.33203125" style="1" customWidth="1"/>
    <col min="12835" max="12840" width="3.1640625" style="1" customWidth="1"/>
    <col min="12841" max="12841" width="0.33203125" style="1" customWidth="1"/>
    <col min="12842" max="13055" width="10.1640625" style="1"/>
    <col min="13056" max="13063" width="3.1640625" style="1" customWidth="1"/>
    <col min="13064" max="13064" width="10.1640625" style="1" customWidth="1"/>
    <col min="13065" max="13065" width="3.1640625" style="1" customWidth="1"/>
    <col min="13066" max="13066" width="4.6640625" style="1" customWidth="1"/>
    <col min="13067" max="13067" width="2" style="1" customWidth="1"/>
    <col min="13068" max="13080" width="3.1640625" style="1" customWidth="1"/>
    <col min="13081" max="13081" width="0" style="1" hidden="1" customWidth="1"/>
    <col min="13082" max="13086" width="3.1640625" style="1" customWidth="1"/>
    <col min="13087" max="13087" width="4.33203125" style="1" customWidth="1"/>
    <col min="13088" max="13090" width="5.33203125" style="1" customWidth="1"/>
    <col min="13091" max="13096" width="3.1640625" style="1" customWidth="1"/>
    <col min="13097" max="13097" width="0.33203125" style="1" customWidth="1"/>
    <col min="13098" max="13311" width="10.1640625" style="1"/>
    <col min="13312" max="13319" width="3.1640625" style="1" customWidth="1"/>
    <col min="13320" max="13320" width="10.1640625" style="1" customWidth="1"/>
    <col min="13321" max="13321" width="3.1640625" style="1" customWidth="1"/>
    <col min="13322" max="13322" width="4.6640625" style="1" customWidth="1"/>
    <col min="13323" max="13323" width="2" style="1" customWidth="1"/>
    <col min="13324" max="13336" width="3.1640625" style="1" customWidth="1"/>
    <col min="13337" max="13337" width="0" style="1" hidden="1" customWidth="1"/>
    <col min="13338" max="13342" width="3.1640625" style="1" customWidth="1"/>
    <col min="13343" max="13343" width="4.33203125" style="1" customWidth="1"/>
    <col min="13344" max="13346" width="5.33203125" style="1" customWidth="1"/>
    <col min="13347" max="13352" width="3.1640625" style="1" customWidth="1"/>
    <col min="13353" max="13353" width="0.33203125" style="1" customWidth="1"/>
    <col min="13354" max="13567" width="10.1640625" style="1"/>
    <col min="13568" max="13575" width="3.1640625" style="1" customWidth="1"/>
    <col min="13576" max="13576" width="10.1640625" style="1" customWidth="1"/>
    <col min="13577" max="13577" width="3.1640625" style="1" customWidth="1"/>
    <col min="13578" max="13578" width="4.6640625" style="1" customWidth="1"/>
    <col min="13579" max="13579" width="2" style="1" customWidth="1"/>
    <col min="13580" max="13592" width="3.1640625" style="1" customWidth="1"/>
    <col min="13593" max="13593" width="0" style="1" hidden="1" customWidth="1"/>
    <col min="13594" max="13598" width="3.1640625" style="1" customWidth="1"/>
    <col min="13599" max="13599" width="4.33203125" style="1" customWidth="1"/>
    <col min="13600" max="13602" width="5.33203125" style="1" customWidth="1"/>
    <col min="13603" max="13608" width="3.1640625" style="1" customWidth="1"/>
    <col min="13609" max="13609" width="0.33203125" style="1" customWidth="1"/>
    <col min="13610" max="13823" width="10.1640625" style="1"/>
    <col min="13824" max="13831" width="3.1640625" style="1" customWidth="1"/>
    <col min="13832" max="13832" width="10.1640625" style="1" customWidth="1"/>
    <col min="13833" max="13833" width="3.1640625" style="1" customWidth="1"/>
    <col min="13834" max="13834" width="4.6640625" style="1" customWidth="1"/>
    <col min="13835" max="13835" width="2" style="1" customWidth="1"/>
    <col min="13836" max="13848" width="3.1640625" style="1" customWidth="1"/>
    <col min="13849" max="13849" width="0" style="1" hidden="1" customWidth="1"/>
    <col min="13850" max="13854" width="3.1640625" style="1" customWidth="1"/>
    <col min="13855" max="13855" width="4.33203125" style="1" customWidth="1"/>
    <col min="13856" max="13858" width="5.33203125" style="1" customWidth="1"/>
    <col min="13859" max="13864" width="3.1640625" style="1" customWidth="1"/>
    <col min="13865" max="13865" width="0.33203125" style="1" customWidth="1"/>
    <col min="13866" max="14079" width="10.1640625" style="1"/>
    <col min="14080" max="14087" width="3.1640625" style="1" customWidth="1"/>
    <col min="14088" max="14088" width="10.1640625" style="1" customWidth="1"/>
    <col min="14089" max="14089" width="3.1640625" style="1" customWidth="1"/>
    <col min="14090" max="14090" width="4.6640625" style="1" customWidth="1"/>
    <col min="14091" max="14091" width="2" style="1" customWidth="1"/>
    <col min="14092" max="14104" width="3.1640625" style="1" customWidth="1"/>
    <col min="14105" max="14105" width="0" style="1" hidden="1" customWidth="1"/>
    <col min="14106" max="14110" width="3.1640625" style="1" customWidth="1"/>
    <col min="14111" max="14111" width="4.33203125" style="1" customWidth="1"/>
    <col min="14112" max="14114" width="5.33203125" style="1" customWidth="1"/>
    <col min="14115" max="14120" width="3.1640625" style="1" customWidth="1"/>
    <col min="14121" max="14121" width="0.33203125" style="1" customWidth="1"/>
    <col min="14122" max="14335" width="10.1640625" style="1"/>
    <col min="14336" max="14343" width="3.1640625" style="1" customWidth="1"/>
    <col min="14344" max="14344" width="10.1640625" style="1" customWidth="1"/>
    <col min="14345" max="14345" width="3.1640625" style="1" customWidth="1"/>
    <col min="14346" max="14346" width="4.6640625" style="1" customWidth="1"/>
    <col min="14347" max="14347" width="2" style="1" customWidth="1"/>
    <col min="14348" max="14360" width="3.1640625" style="1" customWidth="1"/>
    <col min="14361" max="14361" width="0" style="1" hidden="1" customWidth="1"/>
    <col min="14362" max="14366" width="3.1640625" style="1" customWidth="1"/>
    <col min="14367" max="14367" width="4.33203125" style="1" customWidth="1"/>
    <col min="14368" max="14370" width="5.33203125" style="1" customWidth="1"/>
    <col min="14371" max="14376" width="3.1640625" style="1" customWidth="1"/>
    <col min="14377" max="14377" width="0.33203125" style="1" customWidth="1"/>
    <col min="14378" max="14591" width="10.1640625" style="1"/>
    <col min="14592" max="14599" width="3.1640625" style="1" customWidth="1"/>
    <col min="14600" max="14600" width="10.1640625" style="1" customWidth="1"/>
    <col min="14601" max="14601" width="3.1640625" style="1" customWidth="1"/>
    <col min="14602" max="14602" width="4.6640625" style="1" customWidth="1"/>
    <col min="14603" max="14603" width="2" style="1" customWidth="1"/>
    <col min="14604" max="14616" width="3.1640625" style="1" customWidth="1"/>
    <col min="14617" max="14617" width="0" style="1" hidden="1" customWidth="1"/>
    <col min="14618" max="14622" width="3.1640625" style="1" customWidth="1"/>
    <col min="14623" max="14623" width="4.33203125" style="1" customWidth="1"/>
    <col min="14624" max="14626" width="5.33203125" style="1" customWidth="1"/>
    <col min="14627" max="14632" width="3.1640625" style="1" customWidth="1"/>
    <col min="14633" max="14633" width="0.33203125" style="1" customWidth="1"/>
    <col min="14634" max="14847" width="10.1640625" style="1"/>
    <col min="14848" max="14855" width="3.1640625" style="1" customWidth="1"/>
    <col min="14856" max="14856" width="10.1640625" style="1" customWidth="1"/>
    <col min="14857" max="14857" width="3.1640625" style="1" customWidth="1"/>
    <col min="14858" max="14858" width="4.6640625" style="1" customWidth="1"/>
    <col min="14859" max="14859" width="2" style="1" customWidth="1"/>
    <col min="14860" max="14872" width="3.1640625" style="1" customWidth="1"/>
    <col min="14873" max="14873" width="0" style="1" hidden="1" customWidth="1"/>
    <col min="14874" max="14878" width="3.1640625" style="1" customWidth="1"/>
    <col min="14879" max="14879" width="4.33203125" style="1" customWidth="1"/>
    <col min="14880" max="14882" width="5.33203125" style="1" customWidth="1"/>
    <col min="14883" max="14888" width="3.1640625" style="1" customWidth="1"/>
    <col min="14889" max="14889" width="0.33203125" style="1" customWidth="1"/>
    <col min="14890" max="15103" width="10.1640625" style="1"/>
    <col min="15104" max="15111" width="3.1640625" style="1" customWidth="1"/>
    <col min="15112" max="15112" width="10.1640625" style="1" customWidth="1"/>
    <col min="15113" max="15113" width="3.1640625" style="1" customWidth="1"/>
    <col min="15114" max="15114" width="4.6640625" style="1" customWidth="1"/>
    <col min="15115" max="15115" width="2" style="1" customWidth="1"/>
    <col min="15116" max="15128" width="3.1640625" style="1" customWidth="1"/>
    <col min="15129" max="15129" width="0" style="1" hidden="1" customWidth="1"/>
    <col min="15130" max="15134" width="3.1640625" style="1" customWidth="1"/>
    <col min="15135" max="15135" width="4.33203125" style="1" customWidth="1"/>
    <col min="15136" max="15138" width="5.33203125" style="1" customWidth="1"/>
    <col min="15139" max="15144" width="3.1640625" style="1" customWidth="1"/>
    <col min="15145" max="15145" width="0.33203125" style="1" customWidth="1"/>
    <col min="15146" max="15359" width="10.1640625" style="1"/>
    <col min="15360" max="15367" width="3.1640625" style="1" customWidth="1"/>
    <col min="15368" max="15368" width="10.1640625" style="1" customWidth="1"/>
    <col min="15369" max="15369" width="3.1640625" style="1" customWidth="1"/>
    <col min="15370" max="15370" width="4.6640625" style="1" customWidth="1"/>
    <col min="15371" max="15371" width="2" style="1" customWidth="1"/>
    <col min="15372" max="15384" width="3.1640625" style="1" customWidth="1"/>
    <col min="15385" max="15385" width="0" style="1" hidden="1" customWidth="1"/>
    <col min="15386" max="15390" width="3.1640625" style="1" customWidth="1"/>
    <col min="15391" max="15391" width="4.33203125" style="1" customWidth="1"/>
    <col min="15392" max="15394" width="5.33203125" style="1" customWidth="1"/>
    <col min="15395" max="15400" width="3.1640625" style="1" customWidth="1"/>
    <col min="15401" max="15401" width="0.33203125" style="1" customWidth="1"/>
    <col min="15402" max="15615" width="10.1640625" style="1"/>
    <col min="15616" max="15623" width="3.1640625" style="1" customWidth="1"/>
    <col min="15624" max="15624" width="10.1640625" style="1" customWidth="1"/>
    <col min="15625" max="15625" width="3.1640625" style="1" customWidth="1"/>
    <col min="15626" max="15626" width="4.6640625" style="1" customWidth="1"/>
    <col min="15627" max="15627" width="2" style="1" customWidth="1"/>
    <col min="15628" max="15640" width="3.1640625" style="1" customWidth="1"/>
    <col min="15641" max="15641" width="0" style="1" hidden="1" customWidth="1"/>
    <col min="15642" max="15646" width="3.1640625" style="1" customWidth="1"/>
    <col min="15647" max="15647" width="4.33203125" style="1" customWidth="1"/>
    <col min="15648" max="15650" width="5.33203125" style="1" customWidth="1"/>
    <col min="15651" max="15656" width="3.1640625" style="1" customWidth="1"/>
    <col min="15657" max="15657" width="0.33203125" style="1" customWidth="1"/>
    <col min="15658" max="15871" width="10.1640625" style="1"/>
    <col min="15872" max="15879" width="3.1640625" style="1" customWidth="1"/>
    <col min="15880" max="15880" width="10.1640625" style="1" customWidth="1"/>
    <col min="15881" max="15881" width="3.1640625" style="1" customWidth="1"/>
    <col min="15882" max="15882" width="4.6640625" style="1" customWidth="1"/>
    <col min="15883" max="15883" width="2" style="1" customWidth="1"/>
    <col min="15884" max="15896" width="3.1640625" style="1" customWidth="1"/>
    <col min="15897" max="15897" width="0" style="1" hidden="1" customWidth="1"/>
    <col min="15898" max="15902" width="3.1640625" style="1" customWidth="1"/>
    <col min="15903" max="15903" width="4.33203125" style="1" customWidth="1"/>
    <col min="15904" max="15906" width="5.33203125" style="1" customWidth="1"/>
    <col min="15907" max="15912" width="3.1640625" style="1" customWidth="1"/>
    <col min="15913" max="15913" width="0.33203125" style="1" customWidth="1"/>
    <col min="15914" max="16127" width="10.1640625" style="1"/>
    <col min="16128" max="16135" width="3.1640625" style="1" customWidth="1"/>
    <col min="16136" max="16136" width="10.1640625" style="1" customWidth="1"/>
    <col min="16137" max="16137" width="3.1640625" style="1" customWidth="1"/>
    <col min="16138" max="16138" width="4.6640625" style="1" customWidth="1"/>
    <col min="16139" max="16139" width="2" style="1" customWidth="1"/>
    <col min="16140" max="16152" width="3.1640625" style="1" customWidth="1"/>
    <col min="16153" max="16153" width="0" style="1" hidden="1" customWidth="1"/>
    <col min="16154" max="16158" width="3.1640625" style="1" customWidth="1"/>
    <col min="16159" max="16159" width="4.33203125" style="1" customWidth="1"/>
    <col min="16160" max="16162" width="5.33203125" style="1" customWidth="1"/>
    <col min="16163" max="16168" width="3.1640625" style="1" customWidth="1"/>
    <col min="16169" max="16169" width="0.33203125" style="1" customWidth="1"/>
    <col min="16170" max="16384" width="10.1640625" style="1"/>
  </cols>
  <sheetData>
    <row r="1" spans="1:41" ht="15.75" customHeight="1" x14ac:dyDescent="0.25">
      <c r="O1" s="249" t="s">
        <v>255</v>
      </c>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row>
    <row r="2" spans="1:41" x14ac:dyDescent="0.25">
      <c r="B2" s="257" t="s">
        <v>257</v>
      </c>
      <c r="C2" s="257"/>
      <c r="D2" s="257"/>
      <c r="E2" s="257"/>
      <c r="F2" s="257"/>
      <c r="G2" s="257"/>
      <c r="H2" s="257"/>
      <c r="I2" s="257"/>
      <c r="J2" s="257"/>
      <c r="K2" s="257"/>
      <c r="L2" s="257"/>
      <c r="M2" s="257"/>
      <c r="N2" s="257"/>
      <c r="O2" s="257"/>
      <c r="P2" s="257"/>
      <c r="Q2" s="257"/>
      <c r="V2" s="257" t="s">
        <v>256</v>
      </c>
      <c r="W2" s="257"/>
      <c r="X2" s="257"/>
      <c r="Y2" s="257"/>
      <c r="Z2" s="257"/>
      <c r="AA2" s="257"/>
      <c r="AB2" s="257"/>
      <c r="AC2" s="257"/>
      <c r="AD2" s="257"/>
      <c r="AE2" s="257"/>
      <c r="AF2" s="257"/>
      <c r="AG2" s="257"/>
      <c r="AH2" s="257"/>
      <c r="AI2" s="257"/>
      <c r="AJ2" s="257"/>
      <c r="AK2" s="257"/>
      <c r="AL2" s="257"/>
      <c r="AM2" s="257"/>
      <c r="AN2" s="257"/>
      <c r="AO2" s="257"/>
    </row>
    <row r="3" spans="1:41" x14ac:dyDescent="0.25">
      <c r="B3" s="257"/>
      <c r="C3" s="257"/>
      <c r="D3" s="257"/>
      <c r="E3" s="257"/>
      <c r="F3" s="257"/>
      <c r="G3" s="257"/>
      <c r="H3" s="257"/>
      <c r="I3" s="257"/>
      <c r="J3" s="257"/>
      <c r="K3" s="257"/>
      <c r="L3" s="257"/>
      <c r="M3" s="257"/>
      <c r="N3" s="257"/>
      <c r="O3" s="257"/>
      <c r="P3" s="257"/>
      <c r="Q3" s="257"/>
      <c r="V3" s="257"/>
      <c r="W3" s="257"/>
      <c r="X3" s="257"/>
      <c r="Y3" s="257"/>
      <c r="Z3" s="257"/>
      <c r="AA3" s="257"/>
      <c r="AB3" s="257"/>
      <c r="AC3" s="257"/>
      <c r="AD3" s="257"/>
      <c r="AE3" s="257"/>
      <c r="AF3" s="257"/>
      <c r="AG3" s="257"/>
      <c r="AH3" s="257"/>
      <c r="AI3" s="257"/>
      <c r="AJ3" s="257"/>
      <c r="AK3" s="257"/>
      <c r="AL3" s="257"/>
      <c r="AM3" s="257"/>
      <c r="AN3" s="257"/>
      <c r="AO3" s="257"/>
    </row>
    <row r="4" spans="1:41" x14ac:dyDescent="0.25">
      <c r="B4" s="257"/>
      <c r="C4" s="257"/>
      <c r="D4" s="257"/>
      <c r="E4" s="257"/>
      <c r="F4" s="257"/>
      <c r="G4" s="257"/>
      <c r="H4" s="257"/>
      <c r="I4" s="257"/>
      <c r="J4" s="257"/>
      <c r="K4" s="257"/>
      <c r="L4" s="257"/>
      <c r="M4" s="257"/>
      <c r="N4" s="257"/>
      <c r="O4" s="257"/>
      <c r="P4" s="257"/>
      <c r="Q4" s="257"/>
      <c r="V4" s="257"/>
      <c r="W4" s="257"/>
      <c r="X4" s="257"/>
      <c r="Y4" s="257"/>
      <c r="Z4" s="257"/>
      <c r="AA4" s="257"/>
      <c r="AB4" s="257"/>
      <c r="AC4" s="257"/>
      <c r="AD4" s="257"/>
      <c r="AE4" s="257"/>
      <c r="AF4" s="257"/>
      <c r="AG4" s="257"/>
      <c r="AH4" s="257"/>
      <c r="AI4" s="257"/>
      <c r="AJ4" s="257"/>
      <c r="AK4" s="257"/>
      <c r="AL4" s="257"/>
      <c r="AM4" s="257"/>
      <c r="AN4" s="257"/>
      <c r="AO4" s="257"/>
    </row>
    <row r="5" spans="1:41" x14ac:dyDescent="0.25">
      <c r="B5" s="257"/>
      <c r="C5" s="257"/>
      <c r="D5" s="257"/>
      <c r="E5" s="257"/>
      <c r="F5" s="257"/>
      <c r="G5" s="257"/>
      <c r="H5" s="257"/>
      <c r="I5" s="257"/>
      <c r="J5" s="257"/>
      <c r="K5" s="257"/>
      <c r="L5" s="257"/>
      <c r="M5" s="257"/>
      <c r="N5" s="257"/>
      <c r="O5" s="257"/>
      <c r="P5" s="257"/>
      <c r="Q5" s="257"/>
      <c r="V5" s="257"/>
      <c r="W5" s="257"/>
      <c r="X5" s="257"/>
      <c r="Y5" s="257"/>
      <c r="Z5" s="257"/>
      <c r="AA5" s="257"/>
      <c r="AB5" s="257"/>
      <c r="AC5" s="257"/>
      <c r="AD5" s="257"/>
      <c r="AE5" s="257"/>
      <c r="AF5" s="257"/>
      <c r="AG5" s="257"/>
      <c r="AH5" s="257"/>
      <c r="AI5" s="257"/>
      <c r="AJ5" s="257"/>
      <c r="AK5" s="257"/>
      <c r="AL5" s="257"/>
      <c r="AM5" s="257"/>
      <c r="AN5" s="257"/>
      <c r="AO5" s="257"/>
    </row>
    <row r="6" spans="1:41" x14ac:dyDescent="0.25">
      <c r="B6" s="257"/>
      <c r="C6" s="257"/>
      <c r="D6" s="257"/>
      <c r="E6" s="257"/>
      <c r="F6" s="257"/>
      <c r="G6" s="257"/>
      <c r="H6" s="257"/>
      <c r="I6" s="257"/>
      <c r="J6" s="257"/>
      <c r="K6" s="257"/>
      <c r="L6" s="257"/>
      <c r="M6" s="257"/>
      <c r="N6" s="257"/>
      <c r="O6" s="257"/>
      <c r="P6" s="257"/>
      <c r="Q6" s="257"/>
      <c r="V6" s="257"/>
      <c r="W6" s="257"/>
      <c r="X6" s="257"/>
      <c r="Y6" s="257"/>
      <c r="Z6" s="257"/>
      <c r="AA6" s="257"/>
      <c r="AB6" s="257"/>
      <c r="AC6" s="257"/>
      <c r="AD6" s="257"/>
      <c r="AE6" s="257"/>
      <c r="AF6" s="257"/>
      <c r="AG6" s="257"/>
      <c r="AH6" s="257"/>
      <c r="AI6" s="257"/>
      <c r="AJ6" s="257"/>
      <c r="AK6" s="257"/>
      <c r="AL6" s="257"/>
      <c r="AM6" s="257"/>
      <c r="AN6" s="257"/>
      <c r="AO6" s="257"/>
    </row>
    <row r="7" spans="1:41" x14ac:dyDescent="0.25">
      <c r="B7" s="257"/>
      <c r="C7" s="257"/>
      <c r="D7" s="257"/>
      <c r="E7" s="257"/>
      <c r="F7" s="257"/>
      <c r="G7" s="257"/>
      <c r="H7" s="257"/>
      <c r="I7" s="257"/>
      <c r="J7" s="257"/>
      <c r="K7" s="257"/>
      <c r="L7" s="257"/>
      <c r="M7" s="257"/>
      <c r="N7" s="257"/>
      <c r="O7" s="257"/>
      <c r="P7" s="257"/>
      <c r="Q7" s="257"/>
      <c r="V7" s="257"/>
      <c r="W7" s="257"/>
      <c r="X7" s="257"/>
      <c r="Y7" s="257"/>
      <c r="Z7" s="257"/>
      <c r="AA7" s="257"/>
      <c r="AB7" s="257"/>
      <c r="AC7" s="257"/>
      <c r="AD7" s="257"/>
      <c r="AE7" s="257"/>
      <c r="AF7" s="257"/>
      <c r="AG7" s="257"/>
      <c r="AH7" s="257"/>
      <c r="AI7" s="257"/>
      <c r="AJ7" s="257"/>
      <c r="AK7" s="257"/>
      <c r="AL7" s="257"/>
      <c r="AM7" s="257"/>
      <c r="AN7" s="257"/>
      <c r="AO7" s="257"/>
    </row>
    <row r="8" spans="1:41" x14ac:dyDescent="0.25">
      <c r="B8" s="2" t="s">
        <v>185</v>
      </c>
      <c r="C8" s="258">
        <v>27</v>
      </c>
      <c r="D8" s="258"/>
      <c r="E8" s="1" t="s">
        <v>185</v>
      </c>
      <c r="F8" s="258" t="s">
        <v>243</v>
      </c>
      <c r="G8" s="258"/>
      <c r="H8" s="258"/>
      <c r="I8" s="258"/>
      <c r="J8" s="258"/>
      <c r="K8" s="258"/>
      <c r="L8" s="257" t="s">
        <v>244</v>
      </c>
      <c r="M8" s="257"/>
      <c r="N8" s="257"/>
      <c r="X8" s="257">
        <v>27</v>
      </c>
      <c r="Y8" s="257"/>
      <c r="Z8" s="1" t="s">
        <v>185</v>
      </c>
      <c r="AA8" s="1" t="s">
        <v>185</v>
      </c>
      <c r="AB8" s="258" t="s">
        <v>243</v>
      </c>
      <c r="AC8" s="258"/>
      <c r="AD8" s="258"/>
      <c r="AE8" s="258"/>
      <c r="AF8" s="258"/>
      <c r="AG8" s="258"/>
      <c r="AH8" s="257" t="s">
        <v>244</v>
      </c>
      <c r="AI8" s="257"/>
      <c r="AJ8" s="257"/>
      <c r="AK8" s="257"/>
      <c r="AL8" s="257"/>
      <c r="AM8" s="257"/>
      <c r="AN8" s="257"/>
    </row>
    <row r="10" spans="1:41" ht="32.25" customHeight="1" x14ac:dyDescent="0.25">
      <c r="A10" s="3"/>
      <c r="B10" s="253" t="s">
        <v>186</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row>
    <row r="11" spans="1:41" ht="15" customHeight="1" x14ac:dyDescent="0.25">
      <c r="A11" s="3"/>
      <c r="B11" s="3"/>
      <c r="C11" s="3"/>
      <c r="D11" s="3"/>
      <c r="E11" s="3"/>
      <c r="F11" s="3"/>
      <c r="G11" s="3"/>
      <c r="H11" s="3"/>
      <c r="I11" s="3"/>
      <c r="J11" s="253" t="s">
        <v>187</v>
      </c>
      <c r="K11" s="253"/>
      <c r="L11" s="253"/>
      <c r="M11" s="253"/>
      <c r="N11" s="253" t="s">
        <v>244</v>
      </c>
      <c r="O11" s="253"/>
      <c r="P11" s="253"/>
      <c r="Q11" s="253"/>
      <c r="R11" s="253"/>
      <c r="S11" s="253"/>
      <c r="T11" s="253"/>
      <c r="U11" s="253"/>
      <c r="V11" s="253"/>
      <c r="W11" s="253"/>
      <c r="X11" s="253"/>
      <c r="Y11" s="253"/>
      <c r="Z11" s="253"/>
      <c r="AA11" s="3"/>
      <c r="AB11" s="3"/>
      <c r="AC11" s="3"/>
      <c r="AD11" s="3"/>
      <c r="AE11" s="3"/>
      <c r="AF11" s="3"/>
      <c r="AG11" s="3"/>
      <c r="AH11" s="3"/>
      <c r="AI11" s="3"/>
      <c r="AJ11" s="3"/>
      <c r="AK11" s="3"/>
      <c r="AL11" s="3"/>
      <c r="AM11" s="3"/>
      <c r="AN11" s="3"/>
      <c r="AO11" s="3"/>
    </row>
    <row r="12" spans="1:41" ht="15" customHeight="1" x14ac:dyDescent="0.25">
      <c r="A12" s="3"/>
      <c r="B12" s="259" t="s">
        <v>188</v>
      </c>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3"/>
      <c r="AD12" s="260">
        <v>45684</v>
      </c>
      <c r="AE12" s="261"/>
      <c r="AF12" s="261"/>
      <c r="AG12" s="261"/>
      <c r="AH12" s="261"/>
      <c r="AI12" s="261"/>
      <c r="AJ12" s="5"/>
      <c r="AK12" s="3"/>
      <c r="AL12" s="3"/>
      <c r="AM12" s="3"/>
      <c r="AN12" s="3"/>
      <c r="AO12" s="3"/>
    </row>
    <row r="13" spans="1:41" ht="7.5" customHeight="1" x14ac:dyDescent="0.25">
      <c r="A13" s="3"/>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3"/>
      <c r="AD13" s="7"/>
      <c r="AE13" s="8"/>
      <c r="AF13" s="8"/>
      <c r="AG13" s="8"/>
      <c r="AH13" s="8"/>
      <c r="AI13" s="8"/>
      <c r="AJ13" s="9"/>
      <c r="AK13" s="3"/>
      <c r="AL13" s="3"/>
      <c r="AM13" s="3"/>
      <c r="AN13" s="3"/>
      <c r="AO13" s="3"/>
    </row>
    <row r="14" spans="1:41" ht="16.5" customHeight="1" x14ac:dyDescent="0.25">
      <c r="A14" s="3"/>
      <c r="B14" s="262" t="s">
        <v>189</v>
      </c>
      <c r="C14" s="262"/>
      <c r="D14" s="262"/>
      <c r="E14" s="262"/>
      <c r="F14" s="262"/>
      <c r="G14" s="262"/>
      <c r="H14" s="262"/>
      <c r="I14" s="262"/>
      <c r="J14" s="262"/>
      <c r="K14" s="263" t="s">
        <v>240</v>
      </c>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3"/>
      <c r="AO14" s="3"/>
    </row>
    <row r="15" spans="1:41" ht="15" customHeight="1" x14ac:dyDescent="0.25">
      <c r="A15" s="3"/>
      <c r="B15" s="3"/>
      <c r="C15" s="3"/>
      <c r="D15" s="3"/>
      <c r="E15" s="3"/>
      <c r="F15" s="3"/>
      <c r="G15" s="3"/>
      <c r="H15" s="3"/>
      <c r="I15" s="3"/>
      <c r="J15" s="3"/>
      <c r="K15" s="250" t="s">
        <v>190</v>
      </c>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3"/>
      <c r="AL15" s="3"/>
      <c r="AM15" s="3"/>
      <c r="AN15" s="3"/>
      <c r="AO15" s="3"/>
    </row>
    <row r="16" spans="1:41" ht="12.75" customHeight="1" x14ac:dyDescent="0.25">
      <c r="A16" s="3"/>
      <c r="B16" s="252" t="s">
        <v>258</v>
      </c>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row>
    <row r="17" spans="1:41" ht="12.75" customHeight="1" x14ac:dyDescent="0.25">
      <c r="A17" s="3"/>
      <c r="B17" s="251" t="s">
        <v>191</v>
      </c>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row>
    <row r="18" spans="1:41" ht="34.5" customHeight="1" x14ac:dyDescent="0.25">
      <c r="A18" s="242" t="s">
        <v>192</v>
      </c>
      <c r="B18" s="242"/>
      <c r="C18" s="242"/>
      <c r="D18" s="242"/>
      <c r="E18" s="242"/>
      <c r="F18" s="242"/>
      <c r="G18" s="242"/>
      <c r="H18" s="242"/>
      <c r="I18" s="242"/>
      <c r="J18" s="242" t="s">
        <v>193</v>
      </c>
      <c r="K18" s="242"/>
      <c r="L18" s="242"/>
      <c r="M18" s="242" t="s">
        <v>194</v>
      </c>
      <c r="N18" s="242"/>
      <c r="O18" s="242" t="s">
        <v>195</v>
      </c>
      <c r="P18" s="242"/>
      <c r="Q18" s="242" t="s">
        <v>196</v>
      </c>
      <c r="R18" s="242"/>
      <c r="S18" s="242"/>
      <c r="T18" s="242"/>
      <c r="U18" s="242"/>
      <c r="V18" s="242"/>
      <c r="W18" s="242"/>
      <c r="X18" s="242"/>
      <c r="Y18" s="242"/>
      <c r="Z18" s="242"/>
      <c r="AA18" s="242" t="s">
        <v>197</v>
      </c>
      <c r="AB18" s="242"/>
      <c r="AC18" s="242"/>
      <c r="AD18" s="242" t="s">
        <v>198</v>
      </c>
      <c r="AE18" s="242"/>
      <c r="AF18" s="242"/>
      <c r="AG18" s="242" t="s">
        <v>199</v>
      </c>
      <c r="AH18" s="242"/>
      <c r="AI18" s="242"/>
      <c r="AJ18" s="242" t="s">
        <v>200</v>
      </c>
      <c r="AK18" s="242"/>
      <c r="AL18" s="242"/>
      <c r="AM18" s="242"/>
      <c r="AN18" s="242"/>
      <c r="AO18" s="242"/>
    </row>
    <row r="19" spans="1:41" ht="33.75" customHeight="1" x14ac:dyDescent="0.25">
      <c r="A19" s="238" t="s">
        <v>201</v>
      </c>
      <c r="B19" s="239"/>
      <c r="C19" s="239"/>
      <c r="D19" s="239"/>
      <c r="E19" s="239"/>
      <c r="F19" s="239"/>
      <c r="G19" s="239"/>
      <c r="H19" s="239"/>
      <c r="I19" s="240"/>
      <c r="J19" s="241" t="s">
        <v>17</v>
      </c>
      <c r="K19" s="241"/>
      <c r="L19" s="241"/>
      <c r="M19" s="241" t="s">
        <v>202</v>
      </c>
      <c r="N19" s="241"/>
      <c r="O19" s="241" t="s">
        <v>233</v>
      </c>
      <c r="P19" s="241"/>
      <c r="Q19" s="241" t="s">
        <v>234</v>
      </c>
      <c r="R19" s="241"/>
      <c r="S19" s="241"/>
      <c r="T19" s="241"/>
      <c r="U19" s="241"/>
      <c r="V19" s="241"/>
      <c r="W19" s="241"/>
      <c r="X19" s="241"/>
      <c r="Y19" s="241"/>
      <c r="Z19" s="241"/>
      <c r="AA19" s="242">
        <v>130</v>
      </c>
      <c r="AB19" s="242"/>
      <c r="AC19" s="242"/>
      <c r="AD19" s="242">
        <v>131</v>
      </c>
      <c r="AE19" s="242"/>
      <c r="AF19" s="242"/>
      <c r="AG19" s="242"/>
      <c r="AH19" s="242"/>
      <c r="AI19" s="242"/>
      <c r="AJ19" s="264">
        <f>SUM(AJ20:AO31)+SUM(AJ36:AO42)</f>
        <v>49299403</v>
      </c>
      <c r="AK19" s="264"/>
      <c r="AL19" s="264"/>
      <c r="AM19" s="264"/>
      <c r="AN19" s="264"/>
      <c r="AO19" s="264"/>
    </row>
    <row r="20" spans="1:41" ht="15.6" customHeight="1" x14ac:dyDescent="0.25">
      <c r="A20" s="238" t="s">
        <v>203</v>
      </c>
      <c r="B20" s="239"/>
      <c r="C20" s="239"/>
      <c r="D20" s="239"/>
      <c r="E20" s="239"/>
      <c r="F20" s="239"/>
      <c r="G20" s="239"/>
      <c r="H20" s="239"/>
      <c r="I20" s="240"/>
      <c r="J20" s="241" t="s">
        <v>17</v>
      </c>
      <c r="K20" s="241"/>
      <c r="L20" s="241"/>
      <c r="M20" s="241" t="s">
        <v>202</v>
      </c>
      <c r="N20" s="241"/>
      <c r="O20" s="241" t="s">
        <v>233</v>
      </c>
      <c r="P20" s="241"/>
      <c r="Q20" s="242" t="s">
        <v>234</v>
      </c>
      <c r="R20" s="242"/>
      <c r="S20" s="242"/>
      <c r="T20" s="242"/>
      <c r="U20" s="242"/>
      <c r="V20" s="242"/>
      <c r="W20" s="242"/>
      <c r="X20" s="242"/>
      <c r="Y20" s="242"/>
      <c r="Z20" s="242"/>
      <c r="AA20" s="242">
        <v>111</v>
      </c>
      <c r="AB20" s="242"/>
      <c r="AC20" s="242"/>
      <c r="AD20" s="242">
        <v>211</v>
      </c>
      <c r="AE20" s="242"/>
      <c r="AF20" s="242"/>
      <c r="AG20" s="242"/>
      <c r="AH20" s="242"/>
      <c r="AI20" s="242"/>
      <c r="AJ20" s="265">
        <v>27965636</v>
      </c>
      <c r="AK20" s="265"/>
      <c r="AL20" s="265"/>
      <c r="AM20" s="265"/>
      <c r="AN20" s="265"/>
      <c r="AO20" s="265"/>
    </row>
    <row r="21" spans="1:41" ht="31.5" customHeight="1" x14ac:dyDescent="0.25">
      <c r="A21" s="238" t="s">
        <v>205</v>
      </c>
      <c r="B21" s="239" t="s">
        <v>205</v>
      </c>
      <c r="C21" s="239" t="s">
        <v>205</v>
      </c>
      <c r="D21" s="239" t="s">
        <v>205</v>
      </c>
      <c r="E21" s="239" t="s">
        <v>205</v>
      </c>
      <c r="F21" s="239" t="s">
        <v>205</v>
      </c>
      <c r="G21" s="239" t="s">
        <v>205</v>
      </c>
      <c r="H21" s="239" t="s">
        <v>205</v>
      </c>
      <c r="I21" s="240" t="s">
        <v>205</v>
      </c>
      <c r="J21" s="241" t="s">
        <v>17</v>
      </c>
      <c r="K21" s="241"/>
      <c r="L21" s="241"/>
      <c r="M21" s="241" t="s">
        <v>202</v>
      </c>
      <c r="N21" s="241"/>
      <c r="O21" s="241" t="s">
        <v>233</v>
      </c>
      <c r="P21" s="241"/>
      <c r="Q21" s="241" t="s">
        <v>234</v>
      </c>
      <c r="R21" s="241"/>
      <c r="S21" s="241"/>
      <c r="T21" s="241"/>
      <c r="U21" s="241"/>
      <c r="V21" s="241"/>
      <c r="W21" s="241"/>
      <c r="X21" s="241"/>
      <c r="Y21" s="241"/>
      <c r="Z21" s="241"/>
      <c r="AA21" s="242">
        <v>119</v>
      </c>
      <c r="AB21" s="242"/>
      <c r="AC21" s="242"/>
      <c r="AD21" s="242">
        <v>213</v>
      </c>
      <c r="AE21" s="242"/>
      <c r="AF21" s="242"/>
      <c r="AG21" s="242"/>
      <c r="AH21" s="242"/>
      <c r="AI21" s="242"/>
      <c r="AJ21" s="265">
        <v>8445622</v>
      </c>
      <c r="AK21" s="265"/>
      <c r="AL21" s="265"/>
      <c r="AM21" s="265"/>
      <c r="AN21" s="265"/>
      <c r="AO21" s="265"/>
    </row>
    <row r="22" spans="1:41" ht="45" customHeight="1" x14ac:dyDescent="0.25">
      <c r="A22" s="238" t="s">
        <v>232</v>
      </c>
      <c r="B22" s="239"/>
      <c r="C22" s="239"/>
      <c r="D22" s="239"/>
      <c r="E22" s="239"/>
      <c r="F22" s="239"/>
      <c r="G22" s="239"/>
      <c r="H22" s="239"/>
      <c r="I22" s="240"/>
      <c r="J22" s="241" t="s">
        <v>17</v>
      </c>
      <c r="K22" s="241"/>
      <c r="L22" s="241"/>
      <c r="M22" s="241"/>
      <c r="N22" s="241"/>
      <c r="O22" s="241"/>
      <c r="P22" s="241"/>
      <c r="Q22" s="241" t="s">
        <v>234</v>
      </c>
      <c r="R22" s="241"/>
      <c r="S22" s="241"/>
      <c r="T22" s="241"/>
      <c r="U22" s="241"/>
      <c r="V22" s="241"/>
      <c r="W22" s="241"/>
      <c r="X22" s="241"/>
      <c r="Y22" s="241"/>
      <c r="Z22" s="241"/>
      <c r="AA22" s="242">
        <v>111</v>
      </c>
      <c r="AB22" s="242"/>
      <c r="AC22" s="242"/>
      <c r="AD22" s="242">
        <v>211</v>
      </c>
      <c r="AE22" s="242"/>
      <c r="AF22" s="242"/>
      <c r="AG22" s="242"/>
      <c r="AH22" s="242"/>
      <c r="AI22" s="242"/>
      <c r="AJ22" s="265">
        <v>3600000</v>
      </c>
      <c r="AK22" s="265"/>
      <c r="AL22" s="265"/>
      <c r="AM22" s="265"/>
      <c r="AN22" s="265"/>
      <c r="AO22" s="265"/>
    </row>
    <row r="23" spans="1:41" ht="31.5" customHeight="1" x14ac:dyDescent="0.25">
      <c r="A23" s="238" t="s">
        <v>205</v>
      </c>
      <c r="B23" s="239" t="s">
        <v>205</v>
      </c>
      <c r="C23" s="239" t="s">
        <v>205</v>
      </c>
      <c r="D23" s="239" t="s">
        <v>205</v>
      </c>
      <c r="E23" s="239" t="s">
        <v>205</v>
      </c>
      <c r="F23" s="239" t="s">
        <v>205</v>
      </c>
      <c r="G23" s="239" t="s">
        <v>205</v>
      </c>
      <c r="H23" s="239" t="s">
        <v>205</v>
      </c>
      <c r="I23" s="240" t="s">
        <v>205</v>
      </c>
      <c r="J23" s="241" t="s">
        <v>17</v>
      </c>
      <c r="K23" s="241"/>
      <c r="L23" s="241"/>
      <c r="M23" s="241" t="s">
        <v>202</v>
      </c>
      <c r="N23" s="241"/>
      <c r="O23" s="241" t="s">
        <v>233</v>
      </c>
      <c r="P23" s="241"/>
      <c r="Q23" s="241" t="s">
        <v>234</v>
      </c>
      <c r="R23" s="241"/>
      <c r="S23" s="241"/>
      <c r="T23" s="241"/>
      <c r="U23" s="241"/>
      <c r="V23" s="241"/>
      <c r="W23" s="241"/>
      <c r="X23" s="241"/>
      <c r="Y23" s="241"/>
      <c r="Z23" s="241"/>
      <c r="AA23" s="242">
        <v>119</v>
      </c>
      <c r="AB23" s="242"/>
      <c r="AC23" s="242"/>
      <c r="AD23" s="242">
        <v>213</v>
      </c>
      <c r="AE23" s="242"/>
      <c r="AF23" s="242"/>
      <c r="AG23" s="242"/>
      <c r="AH23" s="242"/>
      <c r="AI23" s="242"/>
      <c r="AJ23" s="265">
        <v>1087200</v>
      </c>
      <c r="AK23" s="265"/>
      <c r="AL23" s="265"/>
      <c r="AM23" s="265"/>
      <c r="AN23" s="265"/>
      <c r="AO23" s="265"/>
    </row>
    <row r="24" spans="1:41" ht="50.25" customHeight="1" x14ac:dyDescent="0.25">
      <c r="A24" s="238" t="s">
        <v>245</v>
      </c>
      <c r="B24" s="239"/>
      <c r="C24" s="239"/>
      <c r="D24" s="239"/>
      <c r="E24" s="239"/>
      <c r="F24" s="239"/>
      <c r="G24" s="239"/>
      <c r="H24" s="239"/>
      <c r="I24" s="240"/>
      <c r="J24" s="243" t="s">
        <v>17</v>
      </c>
      <c r="K24" s="244"/>
      <c r="L24" s="245"/>
      <c r="M24" s="243" t="s">
        <v>202</v>
      </c>
      <c r="N24" s="245"/>
      <c r="O24" s="243" t="s">
        <v>233</v>
      </c>
      <c r="P24" s="245"/>
      <c r="Q24" s="243" t="s">
        <v>234</v>
      </c>
      <c r="R24" s="244"/>
      <c r="S24" s="244"/>
      <c r="T24" s="244"/>
      <c r="U24" s="244"/>
      <c r="V24" s="244"/>
      <c r="W24" s="244"/>
      <c r="X24" s="244"/>
      <c r="Y24" s="245"/>
      <c r="Z24" s="147"/>
      <c r="AA24" s="246">
        <v>130</v>
      </c>
      <c r="AB24" s="247"/>
      <c r="AC24" s="248"/>
      <c r="AD24" s="246">
        <v>211</v>
      </c>
      <c r="AE24" s="247"/>
      <c r="AF24" s="248"/>
      <c r="AG24" s="246"/>
      <c r="AH24" s="247"/>
      <c r="AI24" s="248"/>
      <c r="AJ24" s="266"/>
      <c r="AK24" s="267"/>
      <c r="AL24" s="267"/>
      <c r="AM24" s="267"/>
      <c r="AN24" s="267"/>
      <c r="AO24" s="268"/>
    </row>
    <row r="25" spans="1:41" ht="24.75" customHeight="1" x14ac:dyDescent="0.25">
      <c r="A25" s="238" t="s">
        <v>242</v>
      </c>
      <c r="B25" s="239"/>
      <c r="C25" s="239"/>
      <c r="D25" s="239"/>
      <c r="E25" s="239"/>
      <c r="F25" s="239"/>
      <c r="G25" s="239"/>
      <c r="H25" s="239"/>
      <c r="I25" s="240"/>
      <c r="J25" s="243" t="s">
        <v>17</v>
      </c>
      <c r="K25" s="244"/>
      <c r="L25" s="245"/>
      <c r="M25" s="243" t="s">
        <v>202</v>
      </c>
      <c r="N25" s="245"/>
      <c r="O25" s="243" t="s">
        <v>233</v>
      </c>
      <c r="P25" s="245"/>
      <c r="Q25" s="243" t="s">
        <v>234</v>
      </c>
      <c r="R25" s="244"/>
      <c r="S25" s="244"/>
      <c r="T25" s="244"/>
      <c r="U25" s="244"/>
      <c r="V25" s="244"/>
      <c r="W25" s="244"/>
      <c r="X25" s="244"/>
      <c r="Y25" s="245"/>
      <c r="Z25" s="148"/>
      <c r="AA25" s="246">
        <v>130</v>
      </c>
      <c r="AB25" s="247"/>
      <c r="AC25" s="248"/>
      <c r="AD25" s="246">
        <v>213</v>
      </c>
      <c r="AE25" s="247"/>
      <c r="AF25" s="248"/>
      <c r="AG25" s="246"/>
      <c r="AH25" s="247"/>
      <c r="AI25" s="248"/>
      <c r="AJ25" s="266"/>
      <c r="AK25" s="267"/>
      <c r="AL25" s="267"/>
      <c r="AM25" s="267"/>
      <c r="AN25" s="267"/>
      <c r="AO25" s="268"/>
    </row>
    <row r="26" spans="1:41" ht="60" customHeight="1" x14ac:dyDescent="0.25">
      <c r="A26" s="238" t="s">
        <v>250</v>
      </c>
      <c r="B26" s="239"/>
      <c r="C26" s="239"/>
      <c r="D26" s="239"/>
      <c r="E26" s="239"/>
      <c r="F26" s="239"/>
      <c r="G26" s="239"/>
      <c r="H26" s="239"/>
      <c r="I26" s="240"/>
      <c r="J26" s="243" t="s">
        <v>17</v>
      </c>
      <c r="K26" s="244"/>
      <c r="L26" s="245"/>
      <c r="M26" s="243" t="s">
        <v>202</v>
      </c>
      <c r="N26" s="245"/>
      <c r="O26" s="243" t="s">
        <v>233</v>
      </c>
      <c r="P26" s="245"/>
      <c r="Q26" s="243" t="s">
        <v>234</v>
      </c>
      <c r="R26" s="244"/>
      <c r="S26" s="244"/>
      <c r="T26" s="244"/>
      <c r="U26" s="244"/>
      <c r="V26" s="244"/>
      <c r="W26" s="244"/>
      <c r="X26" s="244"/>
      <c r="Y26" s="245"/>
      <c r="Z26" s="148"/>
      <c r="AA26" s="246">
        <v>130</v>
      </c>
      <c r="AB26" s="247"/>
      <c r="AC26" s="248"/>
      <c r="AD26" s="246">
        <v>211</v>
      </c>
      <c r="AE26" s="247"/>
      <c r="AF26" s="248"/>
      <c r="AG26" s="246"/>
      <c r="AH26" s="247"/>
      <c r="AI26" s="248"/>
      <c r="AJ26" s="266"/>
      <c r="AK26" s="267"/>
      <c r="AL26" s="267"/>
      <c r="AM26" s="267"/>
      <c r="AN26" s="267"/>
      <c r="AO26" s="268"/>
    </row>
    <row r="27" spans="1:41" ht="24.75" customHeight="1" x14ac:dyDescent="0.25">
      <c r="A27" s="238" t="s">
        <v>242</v>
      </c>
      <c r="B27" s="239"/>
      <c r="C27" s="239"/>
      <c r="D27" s="239"/>
      <c r="E27" s="239"/>
      <c r="F27" s="239"/>
      <c r="G27" s="239"/>
      <c r="H27" s="239"/>
      <c r="I27" s="240"/>
      <c r="J27" s="243" t="s">
        <v>17</v>
      </c>
      <c r="K27" s="244"/>
      <c r="L27" s="245"/>
      <c r="M27" s="243" t="s">
        <v>202</v>
      </c>
      <c r="N27" s="245"/>
      <c r="O27" s="243" t="s">
        <v>233</v>
      </c>
      <c r="P27" s="245"/>
      <c r="Q27" s="243" t="s">
        <v>234</v>
      </c>
      <c r="R27" s="244"/>
      <c r="S27" s="244"/>
      <c r="T27" s="244"/>
      <c r="U27" s="244"/>
      <c r="V27" s="244"/>
      <c r="W27" s="244"/>
      <c r="X27" s="244"/>
      <c r="Y27" s="245"/>
      <c r="Z27" s="147"/>
      <c r="AA27" s="246">
        <v>130</v>
      </c>
      <c r="AB27" s="247"/>
      <c r="AC27" s="248"/>
      <c r="AD27" s="246">
        <v>213</v>
      </c>
      <c r="AE27" s="247"/>
      <c r="AF27" s="248"/>
      <c r="AG27" s="246"/>
      <c r="AH27" s="247"/>
      <c r="AI27" s="248"/>
      <c r="AJ27" s="266"/>
      <c r="AK27" s="267"/>
      <c r="AL27" s="267"/>
      <c r="AM27" s="267"/>
      <c r="AN27" s="267"/>
      <c r="AO27" s="268"/>
    </row>
    <row r="28" spans="1:41" ht="15.6" customHeight="1" x14ac:dyDescent="0.25">
      <c r="A28" s="238" t="s">
        <v>204</v>
      </c>
      <c r="B28" s="239" t="s">
        <v>204</v>
      </c>
      <c r="C28" s="239" t="s">
        <v>204</v>
      </c>
      <c r="D28" s="239" t="s">
        <v>204</v>
      </c>
      <c r="E28" s="239" t="s">
        <v>204</v>
      </c>
      <c r="F28" s="239" t="s">
        <v>204</v>
      </c>
      <c r="G28" s="239" t="s">
        <v>204</v>
      </c>
      <c r="H28" s="239" t="s">
        <v>204</v>
      </c>
      <c r="I28" s="240" t="s">
        <v>204</v>
      </c>
      <c r="J28" s="241" t="s">
        <v>17</v>
      </c>
      <c r="K28" s="241"/>
      <c r="L28" s="241"/>
      <c r="M28" s="241" t="s">
        <v>202</v>
      </c>
      <c r="N28" s="241"/>
      <c r="O28" s="241" t="s">
        <v>233</v>
      </c>
      <c r="P28" s="241"/>
      <c r="Q28" s="241" t="s">
        <v>234</v>
      </c>
      <c r="R28" s="241"/>
      <c r="S28" s="241"/>
      <c r="T28" s="241"/>
      <c r="U28" s="241"/>
      <c r="V28" s="241"/>
      <c r="W28" s="241"/>
      <c r="X28" s="241"/>
      <c r="Y28" s="241"/>
      <c r="Z28" s="241"/>
      <c r="AA28" s="242">
        <v>112</v>
      </c>
      <c r="AB28" s="242"/>
      <c r="AC28" s="242"/>
      <c r="AD28" s="242">
        <v>212</v>
      </c>
      <c r="AE28" s="242"/>
      <c r="AF28" s="242"/>
      <c r="AG28" s="242"/>
      <c r="AH28" s="242"/>
      <c r="AI28" s="242"/>
      <c r="AJ28" s="265"/>
      <c r="AK28" s="265"/>
      <c r="AL28" s="265"/>
      <c r="AM28" s="265"/>
      <c r="AN28" s="265"/>
      <c r="AO28" s="265"/>
    </row>
    <row r="29" spans="1:41" ht="15.6" customHeight="1" x14ac:dyDescent="0.25">
      <c r="A29" s="238" t="s">
        <v>206</v>
      </c>
      <c r="B29" s="239" t="s">
        <v>206</v>
      </c>
      <c r="C29" s="239" t="s">
        <v>206</v>
      </c>
      <c r="D29" s="239" t="s">
        <v>206</v>
      </c>
      <c r="E29" s="239" t="s">
        <v>206</v>
      </c>
      <c r="F29" s="239" t="s">
        <v>206</v>
      </c>
      <c r="G29" s="239" t="s">
        <v>206</v>
      </c>
      <c r="H29" s="239" t="s">
        <v>206</v>
      </c>
      <c r="I29" s="240" t="s">
        <v>206</v>
      </c>
      <c r="J29" s="241" t="s">
        <v>17</v>
      </c>
      <c r="K29" s="241"/>
      <c r="L29" s="241"/>
      <c r="M29" s="241" t="s">
        <v>202</v>
      </c>
      <c r="N29" s="241"/>
      <c r="O29" s="241" t="s">
        <v>233</v>
      </c>
      <c r="P29" s="241"/>
      <c r="Q29" s="241" t="s">
        <v>234</v>
      </c>
      <c r="R29" s="241"/>
      <c r="S29" s="241"/>
      <c r="T29" s="241"/>
      <c r="U29" s="241"/>
      <c r="V29" s="241"/>
      <c r="W29" s="241"/>
      <c r="X29" s="241"/>
      <c r="Y29" s="241"/>
      <c r="Z29" s="241"/>
      <c r="AA29" s="242">
        <v>244</v>
      </c>
      <c r="AB29" s="242"/>
      <c r="AC29" s="242"/>
      <c r="AD29" s="242">
        <v>221</v>
      </c>
      <c r="AE29" s="242"/>
      <c r="AF29" s="242"/>
      <c r="AG29" s="242"/>
      <c r="AH29" s="242"/>
      <c r="AI29" s="242"/>
      <c r="AJ29" s="265">
        <v>7440</v>
      </c>
      <c r="AK29" s="265"/>
      <c r="AL29" s="265"/>
      <c r="AM29" s="265"/>
      <c r="AN29" s="265"/>
      <c r="AO29" s="265"/>
    </row>
    <row r="30" spans="1:41" ht="15.6" customHeight="1" x14ac:dyDescent="0.25">
      <c r="A30" s="238" t="s">
        <v>207</v>
      </c>
      <c r="B30" s="239" t="s">
        <v>207</v>
      </c>
      <c r="C30" s="239" t="s">
        <v>207</v>
      </c>
      <c r="D30" s="239" t="s">
        <v>207</v>
      </c>
      <c r="E30" s="239" t="s">
        <v>207</v>
      </c>
      <c r="F30" s="239" t="s">
        <v>207</v>
      </c>
      <c r="G30" s="239" t="s">
        <v>207</v>
      </c>
      <c r="H30" s="239" t="s">
        <v>207</v>
      </c>
      <c r="I30" s="240" t="s">
        <v>207</v>
      </c>
      <c r="J30" s="241" t="s">
        <v>17</v>
      </c>
      <c r="K30" s="241"/>
      <c r="L30" s="241"/>
      <c r="M30" s="241" t="s">
        <v>202</v>
      </c>
      <c r="N30" s="241"/>
      <c r="O30" s="241" t="s">
        <v>233</v>
      </c>
      <c r="P30" s="241"/>
      <c r="Q30" s="241" t="s">
        <v>234</v>
      </c>
      <c r="R30" s="241"/>
      <c r="S30" s="241"/>
      <c r="T30" s="241"/>
      <c r="U30" s="241"/>
      <c r="V30" s="241"/>
      <c r="W30" s="241"/>
      <c r="X30" s="241"/>
      <c r="Y30" s="241"/>
      <c r="Z30" s="241"/>
      <c r="AA30" s="242">
        <v>244</v>
      </c>
      <c r="AB30" s="242"/>
      <c r="AC30" s="242"/>
      <c r="AD30" s="242">
        <v>222</v>
      </c>
      <c r="AE30" s="242"/>
      <c r="AF30" s="242"/>
      <c r="AG30" s="242"/>
      <c r="AH30" s="242"/>
      <c r="AI30" s="242"/>
      <c r="AJ30" s="265"/>
      <c r="AK30" s="265"/>
      <c r="AL30" s="265"/>
      <c r="AM30" s="265"/>
      <c r="AN30" s="265"/>
      <c r="AO30" s="265"/>
    </row>
    <row r="31" spans="1:41" ht="15.75" customHeight="1" x14ac:dyDescent="0.25">
      <c r="A31" s="238" t="s">
        <v>208</v>
      </c>
      <c r="B31" s="239" t="s">
        <v>208</v>
      </c>
      <c r="C31" s="239" t="s">
        <v>208</v>
      </c>
      <c r="D31" s="239" t="s">
        <v>208</v>
      </c>
      <c r="E31" s="239" t="s">
        <v>208</v>
      </c>
      <c r="F31" s="239" t="s">
        <v>208</v>
      </c>
      <c r="G31" s="239" t="s">
        <v>208</v>
      </c>
      <c r="H31" s="239" t="s">
        <v>208</v>
      </c>
      <c r="I31" s="240" t="s">
        <v>208</v>
      </c>
      <c r="J31" s="241" t="s">
        <v>17</v>
      </c>
      <c r="K31" s="241"/>
      <c r="L31" s="241"/>
      <c r="M31" s="241" t="s">
        <v>202</v>
      </c>
      <c r="N31" s="241"/>
      <c r="O31" s="241" t="s">
        <v>233</v>
      </c>
      <c r="P31" s="241"/>
      <c r="Q31" s="241" t="s">
        <v>234</v>
      </c>
      <c r="R31" s="241"/>
      <c r="S31" s="241"/>
      <c r="T31" s="241"/>
      <c r="U31" s="241"/>
      <c r="V31" s="241"/>
      <c r="W31" s="241"/>
      <c r="X31" s="241"/>
      <c r="Y31" s="241"/>
      <c r="Z31" s="241"/>
      <c r="AA31" s="242"/>
      <c r="AB31" s="242"/>
      <c r="AC31" s="242"/>
      <c r="AD31" s="242">
        <v>223</v>
      </c>
      <c r="AE31" s="242"/>
      <c r="AF31" s="242"/>
      <c r="AG31" s="242"/>
      <c r="AH31" s="242"/>
      <c r="AI31" s="242"/>
      <c r="AJ31" s="264">
        <f>SUM(AJ32:AO35)</f>
        <v>2824626</v>
      </c>
      <c r="AK31" s="264"/>
      <c r="AL31" s="264"/>
      <c r="AM31" s="264"/>
      <c r="AN31" s="264"/>
      <c r="AO31" s="264"/>
    </row>
    <row r="32" spans="1:41" ht="16.5" customHeight="1" x14ac:dyDescent="0.25">
      <c r="A32" s="238" t="s">
        <v>209</v>
      </c>
      <c r="B32" s="239" t="s">
        <v>209</v>
      </c>
      <c r="C32" s="239" t="s">
        <v>209</v>
      </c>
      <c r="D32" s="239" t="s">
        <v>209</v>
      </c>
      <c r="E32" s="239" t="s">
        <v>209</v>
      </c>
      <c r="F32" s="239" t="s">
        <v>209</v>
      </c>
      <c r="G32" s="239" t="s">
        <v>209</v>
      </c>
      <c r="H32" s="239" t="s">
        <v>209</v>
      </c>
      <c r="I32" s="240" t="s">
        <v>209</v>
      </c>
      <c r="J32" s="241" t="s">
        <v>17</v>
      </c>
      <c r="K32" s="241"/>
      <c r="L32" s="241"/>
      <c r="M32" s="241" t="s">
        <v>202</v>
      </c>
      <c r="N32" s="241"/>
      <c r="O32" s="241" t="s">
        <v>233</v>
      </c>
      <c r="P32" s="241"/>
      <c r="Q32" s="241" t="s">
        <v>234</v>
      </c>
      <c r="R32" s="241"/>
      <c r="S32" s="241"/>
      <c r="T32" s="241"/>
      <c r="U32" s="241"/>
      <c r="V32" s="241"/>
      <c r="W32" s="241"/>
      <c r="X32" s="241"/>
      <c r="Y32" s="241"/>
      <c r="Z32" s="241"/>
      <c r="AA32" s="242">
        <v>247</v>
      </c>
      <c r="AB32" s="242"/>
      <c r="AC32" s="242"/>
      <c r="AD32" s="242">
        <v>223</v>
      </c>
      <c r="AE32" s="242"/>
      <c r="AF32" s="242"/>
      <c r="AG32" s="242" t="s">
        <v>210</v>
      </c>
      <c r="AH32" s="242"/>
      <c r="AI32" s="242"/>
      <c r="AJ32" s="265">
        <v>1617587</v>
      </c>
      <c r="AK32" s="265"/>
      <c r="AL32" s="265"/>
      <c r="AM32" s="265"/>
      <c r="AN32" s="265"/>
      <c r="AO32" s="265"/>
    </row>
    <row r="33" spans="1:41" ht="29.25" customHeight="1" x14ac:dyDescent="0.25">
      <c r="A33" s="238" t="s">
        <v>211</v>
      </c>
      <c r="B33" s="239" t="s">
        <v>211</v>
      </c>
      <c r="C33" s="239" t="s">
        <v>211</v>
      </c>
      <c r="D33" s="239" t="s">
        <v>211</v>
      </c>
      <c r="E33" s="239" t="s">
        <v>211</v>
      </c>
      <c r="F33" s="239" t="s">
        <v>211</v>
      </c>
      <c r="G33" s="239" t="s">
        <v>211</v>
      </c>
      <c r="H33" s="239" t="s">
        <v>211</v>
      </c>
      <c r="I33" s="240" t="s">
        <v>211</v>
      </c>
      <c r="J33" s="241" t="s">
        <v>17</v>
      </c>
      <c r="K33" s="241"/>
      <c r="L33" s="241"/>
      <c r="M33" s="241" t="s">
        <v>202</v>
      </c>
      <c r="N33" s="241"/>
      <c r="O33" s="241" t="s">
        <v>233</v>
      </c>
      <c r="P33" s="241"/>
      <c r="Q33" s="241" t="s">
        <v>234</v>
      </c>
      <c r="R33" s="241"/>
      <c r="S33" s="241"/>
      <c r="T33" s="241"/>
      <c r="U33" s="241"/>
      <c r="V33" s="241"/>
      <c r="W33" s="241"/>
      <c r="X33" s="241"/>
      <c r="Y33" s="241"/>
      <c r="Z33" s="241"/>
      <c r="AA33" s="242">
        <v>247</v>
      </c>
      <c r="AB33" s="242"/>
      <c r="AC33" s="242"/>
      <c r="AD33" s="242">
        <v>223</v>
      </c>
      <c r="AE33" s="242"/>
      <c r="AF33" s="242"/>
      <c r="AG33" s="242" t="s">
        <v>212</v>
      </c>
      <c r="AH33" s="242"/>
      <c r="AI33" s="242"/>
      <c r="AJ33" s="265">
        <v>932045</v>
      </c>
      <c r="AK33" s="265"/>
      <c r="AL33" s="265"/>
      <c r="AM33" s="265"/>
      <c r="AN33" s="265"/>
      <c r="AO33" s="265"/>
    </row>
    <row r="34" spans="1:41" ht="29.25" customHeight="1" x14ac:dyDescent="0.25">
      <c r="A34" s="238" t="s">
        <v>239</v>
      </c>
      <c r="B34" s="239" t="s">
        <v>213</v>
      </c>
      <c r="C34" s="239" t="s">
        <v>213</v>
      </c>
      <c r="D34" s="239" t="s">
        <v>213</v>
      </c>
      <c r="E34" s="239" t="s">
        <v>213</v>
      </c>
      <c r="F34" s="239" t="s">
        <v>213</v>
      </c>
      <c r="G34" s="239" t="s">
        <v>213</v>
      </c>
      <c r="H34" s="239" t="s">
        <v>213</v>
      </c>
      <c r="I34" s="240" t="s">
        <v>213</v>
      </c>
      <c r="J34" s="241" t="s">
        <v>17</v>
      </c>
      <c r="K34" s="241"/>
      <c r="L34" s="241"/>
      <c r="M34" s="241" t="s">
        <v>202</v>
      </c>
      <c r="N34" s="241"/>
      <c r="O34" s="241" t="s">
        <v>233</v>
      </c>
      <c r="P34" s="241"/>
      <c r="Q34" s="241" t="s">
        <v>234</v>
      </c>
      <c r="R34" s="241"/>
      <c r="S34" s="241"/>
      <c r="T34" s="241"/>
      <c r="U34" s="241"/>
      <c r="V34" s="241"/>
      <c r="W34" s="241"/>
      <c r="X34" s="241"/>
      <c r="Y34" s="241"/>
      <c r="Z34" s="241"/>
      <c r="AA34" s="242">
        <v>244</v>
      </c>
      <c r="AB34" s="242"/>
      <c r="AC34" s="242"/>
      <c r="AD34" s="242">
        <v>223</v>
      </c>
      <c r="AE34" s="242"/>
      <c r="AF34" s="242"/>
      <c r="AG34" s="242" t="s">
        <v>214</v>
      </c>
      <c r="AH34" s="242"/>
      <c r="AI34" s="242"/>
      <c r="AJ34" s="265">
        <v>221489</v>
      </c>
      <c r="AK34" s="265"/>
      <c r="AL34" s="265"/>
      <c r="AM34" s="265"/>
      <c r="AN34" s="265"/>
      <c r="AO34" s="265"/>
    </row>
    <row r="35" spans="1:41" ht="15.75" customHeight="1" x14ac:dyDescent="0.25">
      <c r="A35" s="238" t="s">
        <v>215</v>
      </c>
      <c r="B35" s="239" t="s">
        <v>215</v>
      </c>
      <c r="C35" s="239" t="s">
        <v>215</v>
      </c>
      <c r="D35" s="239" t="s">
        <v>215</v>
      </c>
      <c r="E35" s="239" t="s">
        <v>215</v>
      </c>
      <c r="F35" s="239" t="s">
        <v>215</v>
      </c>
      <c r="G35" s="239" t="s">
        <v>215</v>
      </c>
      <c r="H35" s="239" t="s">
        <v>215</v>
      </c>
      <c r="I35" s="240" t="s">
        <v>215</v>
      </c>
      <c r="J35" s="241" t="s">
        <v>17</v>
      </c>
      <c r="K35" s="241"/>
      <c r="L35" s="241"/>
      <c r="M35" s="241" t="s">
        <v>202</v>
      </c>
      <c r="N35" s="241"/>
      <c r="O35" s="241" t="s">
        <v>233</v>
      </c>
      <c r="P35" s="241"/>
      <c r="Q35" s="241" t="s">
        <v>234</v>
      </c>
      <c r="R35" s="241"/>
      <c r="S35" s="241"/>
      <c r="T35" s="241"/>
      <c r="U35" s="241"/>
      <c r="V35" s="241"/>
      <c r="W35" s="241"/>
      <c r="X35" s="241"/>
      <c r="Y35" s="241"/>
      <c r="Z35" s="241"/>
      <c r="AA35" s="242">
        <v>244</v>
      </c>
      <c r="AB35" s="242"/>
      <c r="AC35" s="242"/>
      <c r="AD35" s="242">
        <v>223</v>
      </c>
      <c r="AE35" s="242"/>
      <c r="AF35" s="242"/>
      <c r="AG35" s="242" t="s">
        <v>216</v>
      </c>
      <c r="AH35" s="242"/>
      <c r="AI35" s="242"/>
      <c r="AJ35" s="265">
        <v>53505</v>
      </c>
      <c r="AK35" s="265"/>
      <c r="AL35" s="265"/>
      <c r="AM35" s="265"/>
      <c r="AN35" s="265"/>
      <c r="AO35" s="265"/>
    </row>
    <row r="36" spans="1:41" ht="28.5" customHeight="1" x14ac:dyDescent="0.25">
      <c r="A36" s="238" t="s">
        <v>217</v>
      </c>
      <c r="B36" s="239" t="s">
        <v>217</v>
      </c>
      <c r="C36" s="239" t="s">
        <v>217</v>
      </c>
      <c r="D36" s="239" t="s">
        <v>217</v>
      </c>
      <c r="E36" s="239" t="s">
        <v>217</v>
      </c>
      <c r="F36" s="239" t="s">
        <v>217</v>
      </c>
      <c r="G36" s="239" t="s">
        <v>217</v>
      </c>
      <c r="H36" s="239" t="s">
        <v>217</v>
      </c>
      <c r="I36" s="240" t="s">
        <v>217</v>
      </c>
      <c r="J36" s="241" t="s">
        <v>17</v>
      </c>
      <c r="K36" s="241"/>
      <c r="L36" s="241"/>
      <c r="M36" s="241" t="s">
        <v>202</v>
      </c>
      <c r="N36" s="241"/>
      <c r="O36" s="241" t="s">
        <v>233</v>
      </c>
      <c r="P36" s="241"/>
      <c r="Q36" s="241" t="s">
        <v>234</v>
      </c>
      <c r="R36" s="241"/>
      <c r="S36" s="241"/>
      <c r="T36" s="241"/>
      <c r="U36" s="241"/>
      <c r="V36" s="241"/>
      <c r="W36" s="241"/>
      <c r="X36" s="241"/>
      <c r="Y36" s="241"/>
      <c r="Z36" s="241"/>
      <c r="AA36" s="242">
        <v>244</v>
      </c>
      <c r="AB36" s="242"/>
      <c r="AC36" s="242"/>
      <c r="AD36" s="242">
        <v>224</v>
      </c>
      <c r="AE36" s="242"/>
      <c r="AF36" s="242"/>
      <c r="AG36" s="242"/>
      <c r="AH36" s="242"/>
      <c r="AI36" s="242"/>
      <c r="AJ36" s="265"/>
      <c r="AK36" s="265"/>
      <c r="AL36" s="265"/>
      <c r="AM36" s="265"/>
      <c r="AN36" s="265"/>
      <c r="AO36" s="265"/>
    </row>
    <row r="37" spans="1:41" ht="28.5" customHeight="1" x14ac:dyDescent="0.25">
      <c r="A37" s="238" t="s">
        <v>218</v>
      </c>
      <c r="B37" s="239" t="s">
        <v>218</v>
      </c>
      <c r="C37" s="239" t="s">
        <v>218</v>
      </c>
      <c r="D37" s="239" t="s">
        <v>218</v>
      </c>
      <c r="E37" s="239" t="s">
        <v>218</v>
      </c>
      <c r="F37" s="239" t="s">
        <v>218</v>
      </c>
      <c r="G37" s="239" t="s">
        <v>218</v>
      </c>
      <c r="H37" s="239" t="s">
        <v>218</v>
      </c>
      <c r="I37" s="240" t="s">
        <v>218</v>
      </c>
      <c r="J37" s="241" t="s">
        <v>17</v>
      </c>
      <c r="K37" s="241"/>
      <c r="L37" s="241"/>
      <c r="M37" s="241" t="s">
        <v>202</v>
      </c>
      <c r="N37" s="241"/>
      <c r="O37" s="241" t="s">
        <v>233</v>
      </c>
      <c r="P37" s="241"/>
      <c r="Q37" s="241" t="s">
        <v>234</v>
      </c>
      <c r="R37" s="241"/>
      <c r="S37" s="241"/>
      <c r="T37" s="241"/>
      <c r="U37" s="241"/>
      <c r="V37" s="241"/>
      <c r="W37" s="241"/>
      <c r="X37" s="241"/>
      <c r="Y37" s="241"/>
      <c r="Z37" s="241"/>
      <c r="AA37" s="242">
        <v>244</v>
      </c>
      <c r="AB37" s="242"/>
      <c r="AC37" s="242"/>
      <c r="AD37" s="242">
        <v>225</v>
      </c>
      <c r="AE37" s="242"/>
      <c r="AF37" s="242"/>
      <c r="AG37" s="242"/>
      <c r="AH37" s="242"/>
      <c r="AI37" s="242"/>
      <c r="AJ37" s="265">
        <v>593380</v>
      </c>
      <c r="AK37" s="265"/>
      <c r="AL37" s="265"/>
      <c r="AM37" s="265"/>
      <c r="AN37" s="265"/>
      <c r="AO37" s="265"/>
    </row>
    <row r="38" spans="1:41" ht="15.75" customHeight="1" x14ac:dyDescent="0.25">
      <c r="A38" s="238" t="s">
        <v>219</v>
      </c>
      <c r="B38" s="239" t="s">
        <v>219</v>
      </c>
      <c r="C38" s="239" t="s">
        <v>219</v>
      </c>
      <c r="D38" s="239" t="s">
        <v>219</v>
      </c>
      <c r="E38" s="239" t="s">
        <v>219</v>
      </c>
      <c r="F38" s="239" t="s">
        <v>219</v>
      </c>
      <c r="G38" s="239" t="s">
        <v>219</v>
      </c>
      <c r="H38" s="239" t="s">
        <v>219</v>
      </c>
      <c r="I38" s="240" t="s">
        <v>219</v>
      </c>
      <c r="J38" s="241" t="s">
        <v>17</v>
      </c>
      <c r="K38" s="241"/>
      <c r="L38" s="241"/>
      <c r="M38" s="241" t="s">
        <v>202</v>
      </c>
      <c r="N38" s="241"/>
      <c r="O38" s="241" t="s">
        <v>233</v>
      </c>
      <c r="P38" s="241"/>
      <c r="Q38" s="241" t="s">
        <v>234</v>
      </c>
      <c r="R38" s="241"/>
      <c r="S38" s="241"/>
      <c r="T38" s="241"/>
      <c r="U38" s="241"/>
      <c r="V38" s="241"/>
      <c r="W38" s="241"/>
      <c r="X38" s="241"/>
      <c r="Y38" s="241"/>
      <c r="Z38" s="241"/>
      <c r="AA38" s="242">
        <v>244</v>
      </c>
      <c r="AB38" s="242"/>
      <c r="AC38" s="242"/>
      <c r="AD38" s="242">
        <v>226</v>
      </c>
      <c r="AE38" s="242"/>
      <c r="AF38" s="242"/>
      <c r="AG38" s="242"/>
      <c r="AH38" s="242"/>
      <c r="AI38" s="242"/>
      <c r="AJ38" s="265">
        <v>114200</v>
      </c>
      <c r="AK38" s="265"/>
      <c r="AL38" s="265"/>
      <c r="AM38" s="265"/>
      <c r="AN38" s="265"/>
      <c r="AO38" s="265"/>
    </row>
    <row r="39" spans="1:41" ht="15.75" customHeight="1" x14ac:dyDescent="0.25">
      <c r="A39" s="238" t="s">
        <v>246</v>
      </c>
      <c r="B39" s="239" t="s">
        <v>220</v>
      </c>
      <c r="C39" s="239" t="s">
        <v>220</v>
      </c>
      <c r="D39" s="239" t="s">
        <v>220</v>
      </c>
      <c r="E39" s="239" t="s">
        <v>220</v>
      </c>
      <c r="F39" s="239" t="s">
        <v>220</v>
      </c>
      <c r="G39" s="239" t="s">
        <v>220</v>
      </c>
      <c r="H39" s="239" t="s">
        <v>220</v>
      </c>
      <c r="I39" s="240" t="s">
        <v>220</v>
      </c>
      <c r="J39" s="243" t="s">
        <v>17</v>
      </c>
      <c r="K39" s="244"/>
      <c r="L39" s="245"/>
      <c r="M39" s="243" t="s">
        <v>202</v>
      </c>
      <c r="N39" s="245"/>
      <c r="O39" s="241" t="s">
        <v>233</v>
      </c>
      <c r="P39" s="241"/>
      <c r="Q39" s="241" t="s">
        <v>234</v>
      </c>
      <c r="R39" s="241"/>
      <c r="S39" s="241"/>
      <c r="T39" s="241"/>
      <c r="U39" s="241"/>
      <c r="V39" s="241"/>
      <c r="W39" s="241"/>
      <c r="X39" s="241"/>
      <c r="Y39" s="241"/>
      <c r="Z39" s="241"/>
      <c r="AA39" s="246">
        <v>851</v>
      </c>
      <c r="AB39" s="247"/>
      <c r="AC39" s="248"/>
      <c r="AD39" s="246">
        <v>291</v>
      </c>
      <c r="AE39" s="247"/>
      <c r="AF39" s="248"/>
      <c r="AG39" s="246"/>
      <c r="AH39" s="247"/>
      <c r="AI39" s="248"/>
      <c r="AJ39" s="266"/>
      <c r="AK39" s="267"/>
      <c r="AL39" s="267"/>
      <c r="AM39" s="267"/>
      <c r="AN39" s="267"/>
      <c r="AO39" s="268"/>
    </row>
    <row r="40" spans="1:41" ht="15.75" customHeight="1" x14ac:dyDescent="0.25">
      <c r="A40" s="238" t="s">
        <v>220</v>
      </c>
      <c r="B40" s="239" t="s">
        <v>220</v>
      </c>
      <c r="C40" s="239" t="s">
        <v>220</v>
      </c>
      <c r="D40" s="239" t="s">
        <v>220</v>
      </c>
      <c r="E40" s="239" t="s">
        <v>220</v>
      </c>
      <c r="F40" s="239" t="s">
        <v>220</v>
      </c>
      <c r="G40" s="239" t="s">
        <v>220</v>
      </c>
      <c r="H40" s="239" t="s">
        <v>220</v>
      </c>
      <c r="I40" s="240" t="s">
        <v>220</v>
      </c>
      <c r="J40" s="243" t="s">
        <v>17</v>
      </c>
      <c r="K40" s="244"/>
      <c r="L40" s="245"/>
      <c r="M40" s="243" t="s">
        <v>202</v>
      </c>
      <c r="N40" s="245"/>
      <c r="O40" s="241" t="s">
        <v>233</v>
      </c>
      <c r="P40" s="241"/>
      <c r="Q40" s="241" t="s">
        <v>234</v>
      </c>
      <c r="R40" s="241"/>
      <c r="S40" s="241"/>
      <c r="T40" s="241"/>
      <c r="U40" s="241"/>
      <c r="V40" s="241"/>
      <c r="W40" s="241"/>
      <c r="X40" s="241"/>
      <c r="Y40" s="241"/>
      <c r="Z40" s="241"/>
      <c r="AA40" s="246">
        <v>852</v>
      </c>
      <c r="AB40" s="247"/>
      <c r="AC40" s="248"/>
      <c r="AD40" s="246">
        <v>290</v>
      </c>
      <c r="AE40" s="247"/>
      <c r="AF40" s="248"/>
      <c r="AG40" s="246"/>
      <c r="AH40" s="247"/>
      <c r="AI40" s="248"/>
      <c r="AJ40" s="266"/>
      <c r="AK40" s="267"/>
      <c r="AL40" s="267"/>
      <c r="AM40" s="267"/>
      <c r="AN40" s="267"/>
      <c r="AO40" s="268"/>
    </row>
    <row r="41" spans="1:41" ht="15.75" customHeight="1" x14ac:dyDescent="0.25">
      <c r="A41" s="238" t="s">
        <v>220</v>
      </c>
      <c r="B41" s="239" t="s">
        <v>220</v>
      </c>
      <c r="C41" s="239" t="s">
        <v>220</v>
      </c>
      <c r="D41" s="239" t="s">
        <v>220</v>
      </c>
      <c r="E41" s="239" t="s">
        <v>220</v>
      </c>
      <c r="F41" s="239" t="s">
        <v>220</v>
      </c>
      <c r="G41" s="239" t="s">
        <v>220</v>
      </c>
      <c r="H41" s="239" t="s">
        <v>220</v>
      </c>
      <c r="I41" s="240" t="s">
        <v>220</v>
      </c>
      <c r="J41" s="241" t="s">
        <v>17</v>
      </c>
      <c r="K41" s="241"/>
      <c r="L41" s="241"/>
      <c r="M41" s="241" t="s">
        <v>202</v>
      </c>
      <c r="N41" s="241"/>
      <c r="O41" s="241" t="s">
        <v>233</v>
      </c>
      <c r="P41" s="241"/>
      <c r="Q41" s="241" t="s">
        <v>234</v>
      </c>
      <c r="R41" s="241"/>
      <c r="S41" s="241"/>
      <c r="T41" s="241"/>
      <c r="U41" s="241"/>
      <c r="V41" s="241"/>
      <c r="W41" s="241"/>
      <c r="X41" s="241"/>
      <c r="Y41" s="241"/>
      <c r="Z41" s="241"/>
      <c r="AA41" s="242">
        <v>853</v>
      </c>
      <c r="AB41" s="242"/>
      <c r="AC41" s="242"/>
      <c r="AD41" s="242">
        <v>292</v>
      </c>
      <c r="AE41" s="242"/>
      <c r="AF41" s="242"/>
      <c r="AG41" s="242"/>
      <c r="AH41" s="242"/>
      <c r="AI41" s="242"/>
      <c r="AJ41" s="265">
        <v>27686</v>
      </c>
      <c r="AK41" s="265"/>
      <c r="AL41" s="265"/>
      <c r="AM41" s="265"/>
      <c r="AN41" s="265"/>
      <c r="AO41" s="265"/>
    </row>
    <row r="42" spans="1:41" ht="28.5" customHeight="1" x14ac:dyDescent="0.25">
      <c r="A42" s="238" t="s">
        <v>221</v>
      </c>
      <c r="B42" s="239" t="s">
        <v>221</v>
      </c>
      <c r="C42" s="239" t="s">
        <v>221</v>
      </c>
      <c r="D42" s="239" t="s">
        <v>221</v>
      </c>
      <c r="E42" s="239" t="s">
        <v>221</v>
      </c>
      <c r="F42" s="239" t="s">
        <v>221</v>
      </c>
      <c r="G42" s="239" t="s">
        <v>221</v>
      </c>
      <c r="H42" s="239" t="s">
        <v>221</v>
      </c>
      <c r="I42" s="240" t="s">
        <v>221</v>
      </c>
      <c r="J42" s="241" t="s">
        <v>17</v>
      </c>
      <c r="K42" s="241"/>
      <c r="L42" s="241"/>
      <c r="M42" s="241" t="s">
        <v>202</v>
      </c>
      <c r="N42" s="241"/>
      <c r="O42" s="241" t="s">
        <v>233</v>
      </c>
      <c r="P42" s="241"/>
      <c r="Q42" s="241" t="s">
        <v>234</v>
      </c>
      <c r="R42" s="241"/>
      <c r="S42" s="241"/>
      <c r="T42" s="241"/>
      <c r="U42" s="241"/>
      <c r="V42" s="241"/>
      <c r="W42" s="241"/>
      <c r="X42" s="241"/>
      <c r="Y42" s="241"/>
      <c r="Z42" s="241"/>
      <c r="AA42" s="242">
        <v>244</v>
      </c>
      <c r="AB42" s="242"/>
      <c r="AC42" s="242"/>
      <c r="AD42" s="242">
        <v>340</v>
      </c>
      <c r="AE42" s="242"/>
      <c r="AF42" s="242"/>
      <c r="AG42" s="242"/>
      <c r="AH42" s="242"/>
      <c r="AI42" s="242"/>
      <c r="AJ42" s="264">
        <f>SUM(AJ43:AO46)</f>
        <v>4633613</v>
      </c>
      <c r="AK42" s="264"/>
      <c r="AL42" s="264"/>
      <c r="AM42" s="264"/>
      <c r="AN42" s="264"/>
      <c r="AO42" s="264"/>
    </row>
    <row r="43" spans="1:41" ht="15.75" customHeight="1" x14ac:dyDescent="0.25">
      <c r="A43" s="238" t="s">
        <v>222</v>
      </c>
      <c r="B43" s="239" t="s">
        <v>222</v>
      </c>
      <c r="C43" s="239" t="s">
        <v>222</v>
      </c>
      <c r="D43" s="239" t="s">
        <v>222</v>
      </c>
      <c r="E43" s="239" t="s">
        <v>222</v>
      </c>
      <c r="F43" s="239" t="s">
        <v>222</v>
      </c>
      <c r="G43" s="239" t="s">
        <v>222</v>
      </c>
      <c r="H43" s="239" t="s">
        <v>222</v>
      </c>
      <c r="I43" s="240" t="s">
        <v>222</v>
      </c>
      <c r="J43" s="241" t="s">
        <v>17</v>
      </c>
      <c r="K43" s="241"/>
      <c r="L43" s="241"/>
      <c r="M43" s="241" t="s">
        <v>202</v>
      </c>
      <c r="N43" s="241"/>
      <c r="O43" s="241" t="s">
        <v>233</v>
      </c>
      <c r="P43" s="241"/>
      <c r="Q43" s="241" t="s">
        <v>234</v>
      </c>
      <c r="R43" s="241"/>
      <c r="S43" s="241"/>
      <c r="T43" s="241"/>
      <c r="U43" s="241"/>
      <c r="V43" s="241"/>
      <c r="W43" s="241"/>
      <c r="X43" s="241"/>
      <c r="Y43" s="241"/>
      <c r="Z43" s="241"/>
      <c r="AA43" s="242">
        <v>244</v>
      </c>
      <c r="AB43" s="242"/>
      <c r="AC43" s="242"/>
      <c r="AD43" s="242">
        <v>342</v>
      </c>
      <c r="AE43" s="242"/>
      <c r="AF43" s="242"/>
      <c r="AG43" s="242"/>
      <c r="AH43" s="242"/>
      <c r="AI43" s="242"/>
      <c r="AJ43" s="265"/>
      <c r="AK43" s="265"/>
      <c r="AL43" s="265"/>
      <c r="AM43" s="265"/>
      <c r="AN43" s="265"/>
      <c r="AO43" s="265"/>
    </row>
    <row r="44" spans="1:41" ht="15.75" customHeight="1" x14ac:dyDescent="0.25">
      <c r="A44" s="238" t="s">
        <v>249</v>
      </c>
      <c r="B44" s="239" t="s">
        <v>222</v>
      </c>
      <c r="C44" s="239" t="s">
        <v>222</v>
      </c>
      <c r="D44" s="239" t="s">
        <v>222</v>
      </c>
      <c r="E44" s="239" t="s">
        <v>222</v>
      </c>
      <c r="F44" s="239" t="s">
        <v>222</v>
      </c>
      <c r="G44" s="239" t="s">
        <v>222</v>
      </c>
      <c r="H44" s="239" t="s">
        <v>222</v>
      </c>
      <c r="I44" s="240" t="s">
        <v>222</v>
      </c>
      <c r="J44" s="241" t="s">
        <v>17</v>
      </c>
      <c r="K44" s="241"/>
      <c r="L44" s="241"/>
      <c r="M44" s="241" t="s">
        <v>202</v>
      </c>
      <c r="N44" s="241"/>
      <c r="O44" s="241" t="s">
        <v>233</v>
      </c>
      <c r="P44" s="241"/>
      <c r="Q44" s="241" t="s">
        <v>234</v>
      </c>
      <c r="R44" s="241"/>
      <c r="S44" s="241"/>
      <c r="T44" s="241"/>
      <c r="U44" s="241"/>
      <c r="V44" s="241"/>
      <c r="W44" s="241"/>
      <c r="X44" s="241"/>
      <c r="Y44" s="241"/>
      <c r="Z44" s="241"/>
      <c r="AA44" s="242">
        <v>244</v>
      </c>
      <c r="AB44" s="242"/>
      <c r="AC44" s="242"/>
      <c r="AD44" s="242">
        <v>343</v>
      </c>
      <c r="AE44" s="242"/>
      <c r="AF44" s="242"/>
      <c r="AG44" s="242"/>
      <c r="AH44" s="242"/>
      <c r="AI44" s="242"/>
      <c r="AJ44" s="265">
        <v>74933</v>
      </c>
      <c r="AK44" s="265"/>
      <c r="AL44" s="265"/>
      <c r="AM44" s="265"/>
      <c r="AN44" s="265"/>
      <c r="AO44" s="265"/>
    </row>
    <row r="45" spans="1:41" ht="66" customHeight="1" x14ac:dyDescent="0.25">
      <c r="A45" s="238" t="s">
        <v>236</v>
      </c>
      <c r="B45" s="239" t="s">
        <v>222</v>
      </c>
      <c r="C45" s="239" t="s">
        <v>222</v>
      </c>
      <c r="D45" s="239" t="s">
        <v>222</v>
      </c>
      <c r="E45" s="239" t="s">
        <v>222</v>
      </c>
      <c r="F45" s="239" t="s">
        <v>222</v>
      </c>
      <c r="G45" s="239" t="s">
        <v>222</v>
      </c>
      <c r="H45" s="239" t="s">
        <v>222</v>
      </c>
      <c r="I45" s="240" t="s">
        <v>222</v>
      </c>
      <c r="J45" s="241" t="s">
        <v>17</v>
      </c>
      <c r="K45" s="241"/>
      <c r="L45" s="241"/>
      <c r="M45" s="241" t="s">
        <v>202</v>
      </c>
      <c r="N45" s="241"/>
      <c r="O45" s="241" t="s">
        <v>233</v>
      </c>
      <c r="P45" s="241"/>
      <c r="Q45" s="241" t="s">
        <v>234</v>
      </c>
      <c r="R45" s="241"/>
      <c r="S45" s="241"/>
      <c r="T45" s="241"/>
      <c r="U45" s="241"/>
      <c r="V45" s="241"/>
      <c r="W45" s="241"/>
      <c r="X45" s="241"/>
      <c r="Y45" s="241"/>
      <c r="Z45" s="241"/>
      <c r="AA45" s="242">
        <v>244</v>
      </c>
      <c r="AB45" s="242"/>
      <c r="AC45" s="242"/>
      <c r="AD45" s="242">
        <v>342</v>
      </c>
      <c r="AE45" s="242"/>
      <c r="AF45" s="242"/>
      <c r="AG45" s="242"/>
      <c r="AH45" s="242"/>
      <c r="AI45" s="242"/>
      <c r="AJ45" s="265">
        <v>4377375</v>
      </c>
      <c r="AK45" s="265"/>
      <c r="AL45" s="265"/>
      <c r="AM45" s="265"/>
      <c r="AN45" s="265"/>
      <c r="AO45" s="265"/>
    </row>
    <row r="46" spans="1:41" ht="15.75" customHeight="1" x14ac:dyDescent="0.25">
      <c r="A46" s="238" t="s">
        <v>223</v>
      </c>
      <c r="B46" s="239" t="s">
        <v>223</v>
      </c>
      <c r="C46" s="239" t="s">
        <v>223</v>
      </c>
      <c r="D46" s="239" t="s">
        <v>223</v>
      </c>
      <c r="E46" s="239" t="s">
        <v>223</v>
      </c>
      <c r="F46" s="239" t="s">
        <v>223</v>
      </c>
      <c r="G46" s="239" t="s">
        <v>223</v>
      </c>
      <c r="H46" s="239" t="s">
        <v>223</v>
      </c>
      <c r="I46" s="240" t="s">
        <v>223</v>
      </c>
      <c r="J46" s="241" t="s">
        <v>17</v>
      </c>
      <c r="K46" s="241"/>
      <c r="L46" s="241"/>
      <c r="M46" s="241" t="s">
        <v>202</v>
      </c>
      <c r="N46" s="241"/>
      <c r="O46" s="241" t="s">
        <v>233</v>
      </c>
      <c r="P46" s="241"/>
      <c r="Q46" s="241" t="s">
        <v>234</v>
      </c>
      <c r="R46" s="241"/>
      <c r="S46" s="241"/>
      <c r="T46" s="241"/>
      <c r="U46" s="241"/>
      <c r="V46" s="241"/>
      <c r="W46" s="241"/>
      <c r="X46" s="241"/>
      <c r="Y46" s="241"/>
      <c r="Z46" s="241"/>
      <c r="AA46" s="242">
        <v>244</v>
      </c>
      <c r="AB46" s="242"/>
      <c r="AC46" s="242"/>
      <c r="AD46" s="242">
        <v>346</v>
      </c>
      <c r="AE46" s="242"/>
      <c r="AF46" s="242"/>
      <c r="AG46" s="242"/>
      <c r="AH46" s="242"/>
      <c r="AI46" s="242"/>
      <c r="AJ46" s="265">
        <v>181305</v>
      </c>
      <c r="AK46" s="265"/>
      <c r="AL46" s="265"/>
      <c r="AM46" s="265"/>
      <c r="AN46" s="265"/>
      <c r="AO46" s="265"/>
    </row>
    <row r="47" spans="1:41" ht="18.600000000000001" customHeight="1" x14ac:dyDescent="0.25">
      <c r="A47" s="256" t="s">
        <v>224</v>
      </c>
      <c r="B47" s="256"/>
      <c r="C47" s="256"/>
      <c r="D47" s="256"/>
      <c r="E47" s="256"/>
      <c r="F47" s="256"/>
      <c r="G47" s="256"/>
      <c r="H47" s="256"/>
      <c r="I47" s="256"/>
      <c r="J47" s="241"/>
      <c r="K47" s="241"/>
      <c r="L47" s="241"/>
      <c r="M47" s="241"/>
      <c r="N47" s="241"/>
      <c r="O47" s="241"/>
      <c r="P47" s="241"/>
      <c r="Q47" s="242"/>
      <c r="R47" s="242"/>
      <c r="S47" s="242"/>
      <c r="T47" s="242"/>
      <c r="U47" s="242"/>
      <c r="V47" s="242"/>
      <c r="W47" s="242"/>
      <c r="X47" s="242"/>
      <c r="Y47" s="242"/>
      <c r="Z47" s="242"/>
      <c r="AA47" s="242"/>
      <c r="AB47" s="242"/>
      <c r="AC47" s="242"/>
      <c r="AD47" s="242"/>
      <c r="AE47" s="242"/>
      <c r="AF47" s="242"/>
      <c r="AG47" s="242"/>
      <c r="AH47" s="242"/>
      <c r="AI47" s="242"/>
      <c r="AJ47" s="265">
        <f>SUM(AJ48:AO49)</f>
        <v>0</v>
      </c>
      <c r="AK47" s="265"/>
      <c r="AL47" s="265"/>
      <c r="AM47" s="265"/>
      <c r="AN47" s="265"/>
      <c r="AO47" s="265"/>
    </row>
    <row r="48" spans="1:41" ht="27.75" customHeight="1" x14ac:dyDescent="0.25">
      <c r="A48" s="238" t="s">
        <v>225</v>
      </c>
      <c r="B48" s="239" t="s">
        <v>218</v>
      </c>
      <c r="C48" s="239" t="s">
        <v>218</v>
      </c>
      <c r="D48" s="239" t="s">
        <v>218</v>
      </c>
      <c r="E48" s="239" t="s">
        <v>218</v>
      </c>
      <c r="F48" s="239" t="s">
        <v>218</v>
      </c>
      <c r="G48" s="239" t="s">
        <v>218</v>
      </c>
      <c r="H48" s="239" t="s">
        <v>218</v>
      </c>
      <c r="I48" s="240" t="s">
        <v>218</v>
      </c>
      <c r="J48" s="241" t="s">
        <v>17</v>
      </c>
      <c r="K48" s="241"/>
      <c r="L48" s="241"/>
      <c r="M48" s="241" t="s">
        <v>202</v>
      </c>
      <c r="N48" s="241"/>
      <c r="O48" s="241" t="s">
        <v>233</v>
      </c>
      <c r="P48" s="241"/>
      <c r="Q48" s="241" t="s">
        <v>234</v>
      </c>
      <c r="R48" s="241"/>
      <c r="S48" s="241"/>
      <c r="T48" s="241"/>
      <c r="U48" s="241"/>
      <c r="V48" s="241"/>
      <c r="W48" s="241"/>
      <c r="X48" s="241"/>
      <c r="Y48" s="241"/>
      <c r="Z48" s="241"/>
      <c r="AA48" s="242">
        <v>244</v>
      </c>
      <c r="AB48" s="242"/>
      <c r="AC48" s="242"/>
      <c r="AD48" s="242">
        <v>310</v>
      </c>
      <c r="AE48" s="242"/>
      <c r="AF48" s="242"/>
      <c r="AG48" s="246"/>
      <c r="AH48" s="247"/>
      <c r="AI48" s="248"/>
      <c r="AJ48" s="266">
        <v>0</v>
      </c>
      <c r="AK48" s="267"/>
      <c r="AL48" s="267"/>
      <c r="AM48" s="267"/>
      <c r="AN48" s="267"/>
      <c r="AO48" s="268"/>
    </row>
    <row r="49" spans="1:41" ht="27.75" customHeight="1" x14ac:dyDescent="0.25">
      <c r="A49" s="238" t="s">
        <v>226</v>
      </c>
      <c r="B49" s="239" t="s">
        <v>218</v>
      </c>
      <c r="C49" s="239" t="s">
        <v>218</v>
      </c>
      <c r="D49" s="239" t="s">
        <v>218</v>
      </c>
      <c r="E49" s="239" t="s">
        <v>218</v>
      </c>
      <c r="F49" s="239" t="s">
        <v>218</v>
      </c>
      <c r="G49" s="239" t="s">
        <v>218</v>
      </c>
      <c r="H49" s="239" t="s">
        <v>218</v>
      </c>
      <c r="I49" s="240" t="s">
        <v>218</v>
      </c>
      <c r="J49" s="241" t="s">
        <v>17</v>
      </c>
      <c r="K49" s="241"/>
      <c r="L49" s="241"/>
      <c r="M49" s="241" t="s">
        <v>202</v>
      </c>
      <c r="N49" s="241"/>
      <c r="O49" s="241" t="s">
        <v>233</v>
      </c>
      <c r="P49" s="241"/>
      <c r="Q49" s="241" t="s">
        <v>234</v>
      </c>
      <c r="R49" s="241"/>
      <c r="S49" s="241"/>
      <c r="T49" s="241"/>
      <c r="U49" s="241"/>
      <c r="V49" s="241"/>
      <c r="W49" s="241"/>
      <c r="X49" s="241"/>
      <c r="Y49" s="241"/>
      <c r="Z49" s="241"/>
      <c r="AA49" s="242">
        <v>244</v>
      </c>
      <c r="AB49" s="242"/>
      <c r="AC49" s="242"/>
      <c r="AD49" s="242">
        <v>340</v>
      </c>
      <c r="AE49" s="242"/>
      <c r="AF49" s="242"/>
      <c r="AG49" s="11"/>
      <c r="AH49" s="12"/>
      <c r="AI49" s="13"/>
      <c r="AJ49" s="266">
        <v>0</v>
      </c>
      <c r="AK49" s="267"/>
      <c r="AL49" s="267"/>
      <c r="AM49" s="267"/>
      <c r="AN49" s="267"/>
      <c r="AO49" s="268"/>
    </row>
    <row r="50" spans="1:41" ht="24" customHeight="1" x14ac:dyDescent="0.25">
      <c r="A50" s="242" t="s">
        <v>227</v>
      </c>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65">
        <f>AJ19+AJ47</f>
        <v>49299403</v>
      </c>
      <c r="AK50" s="265"/>
      <c r="AL50" s="265"/>
      <c r="AM50" s="265"/>
      <c r="AN50" s="265"/>
      <c r="AO50" s="265"/>
    </row>
    <row r="51" spans="1:4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269"/>
      <c r="AK51" s="269"/>
      <c r="AL51" s="269"/>
      <c r="AM51" s="269"/>
      <c r="AN51" s="269"/>
      <c r="AO51" s="269"/>
    </row>
    <row r="52" spans="1:41" ht="15.6" customHeight="1" x14ac:dyDescent="0.25">
      <c r="A52" s="3"/>
      <c r="B52" s="253" t="s">
        <v>228</v>
      </c>
      <c r="C52" s="253"/>
      <c r="D52" s="253"/>
      <c r="E52" s="253"/>
      <c r="F52" s="253"/>
      <c r="G52" s="253"/>
      <c r="H52" s="253"/>
      <c r="I52" s="253"/>
      <c r="J52" s="253"/>
      <c r="K52" s="253"/>
      <c r="L52" s="253"/>
      <c r="M52" s="253"/>
      <c r="N52" s="253"/>
      <c r="O52" s="3"/>
      <c r="P52" s="3"/>
      <c r="Q52" s="3"/>
      <c r="R52" s="252"/>
      <c r="S52" s="252"/>
      <c r="T52" s="252"/>
      <c r="U52" s="252"/>
      <c r="V52" s="252"/>
      <c r="W52" s="252"/>
      <c r="X52" s="252"/>
      <c r="Y52" s="252"/>
      <c r="Z52" s="3"/>
      <c r="AA52" s="3"/>
      <c r="AB52" s="3"/>
      <c r="AC52" s="252" t="s">
        <v>260</v>
      </c>
      <c r="AD52" s="252"/>
      <c r="AE52" s="252"/>
      <c r="AF52" s="252"/>
      <c r="AG52" s="252"/>
      <c r="AH52" s="252"/>
      <c r="AI52" s="252"/>
      <c r="AJ52" s="252"/>
      <c r="AK52" s="252"/>
      <c r="AL52" s="252"/>
      <c r="AM52" s="252"/>
      <c r="AN52" s="252"/>
      <c r="AO52" s="252"/>
    </row>
    <row r="53" spans="1:41" ht="33" customHeight="1" x14ac:dyDescent="0.25">
      <c r="A53" s="3"/>
      <c r="B53" s="3"/>
      <c r="C53" s="3"/>
      <c r="D53" s="3"/>
      <c r="E53" s="3"/>
      <c r="F53" s="3"/>
      <c r="G53" s="3"/>
      <c r="H53" s="3"/>
      <c r="I53" s="3"/>
      <c r="J53" s="3"/>
      <c r="K53" s="3"/>
      <c r="L53" s="3"/>
      <c r="M53" s="3"/>
      <c r="N53" s="3"/>
      <c r="O53" s="253" t="s">
        <v>229</v>
      </c>
      <c r="P53" s="253"/>
      <c r="Q53" s="3"/>
      <c r="R53" s="254" t="s">
        <v>168</v>
      </c>
      <c r="S53" s="254"/>
      <c r="T53" s="254"/>
      <c r="U53" s="254"/>
      <c r="V53" s="254"/>
      <c r="W53" s="254"/>
      <c r="X53" s="254"/>
      <c r="Y53" s="254"/>
      <c r="Z53" s="3"/>
      <c r="AA53" s="3"/>
      <c r="AB53" s="3"/>
      <c r="AC53" s="255" t="s">
        <v>169</v>
      </c>
      <c r="AD53" s="255"/>
      <c r="AE53" s="255"/>
      <c r="AF53" s="255"/>
      <c r="AG53" s="255"/>
      <c r="AH53" s="255"/>
      <c r="AI53" s="255"/>
      <c r="AJ53" s="255"/>
      <c r="AK53" s="255"/>
      <c r="AL53" s="255"/>
      <c r="AM53" s="255"/>
      <c r="AN53" s="255"/>
      <c r="AO53" s="255"/>
    </row>
    <row r="54" spans="1:41" ht="15.6" customHeight="1" x14ac:dyDescent="0.25">
      <c r="A54" s="3"/>
      <c r="B54" s="253" t="s">
        <v>230</v>
      </c>
      <c r="C54" s="253"/>
      <c r="D54" s="253"/>
      <c r="E54" s="253"/>
      <c r="F54" s="253"/>
      <c r="G54" s="253"/>
      <c r="H54" s="253"/>
      <c r="I54" s="253"/>
      <c r="J54" s="253"/>
      <c r="K54" s="253"/>
      <c r="L54" s="253"/>
      <c r="M54" s="253"/>
      <c r="N54" s="253"/>
      <c r="O54" s="3"/>
      <c r="P54" s="3"/>
      <c r="Q54" s="3"/>
      <c r="R54" s="252"/>
      <c r="S54" s="252"/>
      <c r="T54" s="252"/>
      <c r="U54" s="252"/>
      <c r="V54" s="252"/>
      <c r="W54" s="252"/>
      <c r="X54" s="252"/>
      <c r="Y54" s="252"/>
      <c r="Z54" s="3"/>
      <c r="AA54" s="3"/>
      <c r="AB54" s="3"/>
      <c r="AC54" s="252" t="s">
        <v>259</v>
      </c>
      <c r="AD54" s="252"/>
      <c r="AE54" s="252"/>
      <c r="AF54" s="252"/>
      <c r="AG54" s="252"/>
      <c r="AH54" s="252"/>
      <c r="AI54" s="252"/>
      <c r="AJ54" s="252"/>
      <c r="AK54" s="252"/>
      <c r="AL54" s="252"/>
      <c r="AM54" s="252"/>
      <c r="AN54" s="252"/>
      <c r="AO54" s="252"/>
    </row>
    <row r="55" spans="1:41" ht="21" customHeight="1" x14ac:dyDescent="0.25">
      <c r="A55" s="253" t="s">
        <v>231</v>
      </c>
      <c r="B55" s="253"/>
      <c r="C55" s="253"/>
      <c r="D55" s="253"/>
      <c r="E55" s="253"/>
      <c r="F55" s="252"/>
      <c r="G55" s="252"/>
      <c r="H55" s="252"/>
      <c r="I55" s="252"/>
      <c r="J55" s="252"/>
      <c r="K55" s="252"/>
      <c r="L55" s="252"/>
      <c r="M55" s="252"/>
      <c r="N55" s="252"/>
      <c r="O55" s="253"/>
      <c r="P55" s="253"/>
      <c r="Q55" s="3"/>
      <c r="R55" s="254" t="s">
        <v>168</v>
      </c>
      <c r="S55" s="254"/>
      <c r="T55" s="254"/>
      <c r="U55" s="254"/>
      <c r="V55" s="254"/>
      <c r="W55" s="254"/>
      <c r="X55" s="254"/>
      <c r="Y55" s="254"/>
      <c r="Z55" s="3"/>
      <c r="AA55" s="3"/>
      <c r="AB55" s="3"/>
      <c r="AC55" s="255" t="s">
        <v>169</v>
      </c>
      <c r="AD55" s="255"/>
      <c r="AE55" s="255"/>
      <c r="AF55" s="255"/>
      <c r="AG55" s="255"/>
      <c r="AH55" s="255"/>
      <c r="AI55" s="255"/>
      <c r="AJ55" s="255"/>
      <c r="AK55" s="255"/>
      <c r="AL55" s="255"/>
      <c r="AM55" s="255"/>
      <c r="AN55" s="255"/>
      <c r="AO55" s="255"/>
    </row>
    <row r="56" spans="1:41" ht="21" customHeight="1" x14ac:dyDescent="0.25">
      <c r="A56" s="4"/>
      <c r="B56" s="4"/>
      <c r="C56" s="4"/>
      <c r="D56" s="4"/>
      <c r="E56" s="4"/>
      <c r="F56" s="10"/>
      <c r="G56" s="10"/>
      <c r="H56" s="10"/>
      <c r="I56" s="10"/>
      <c r="J56" s="10"/>
      <c r="K56" s="10"/>
      <c r="L56" s="10"/>
      <c r="M56" s="10"/>
      <c r="N56" s="10"/>
      <c r="O56" s="4"/>
      <c r="P56" s="4"/>
      <c r="Q56" s="3"/>
      <c r="R56" s="15"/>
      <c r="S56" s="15"/>
      <c r="T56" s="15"/>
      <c r="U56" s="15"/>
      <c r="V56" s="15"/>
      <c r="W56" s="15"/>
      <c r="X56" s="15"/>
      <c r="Y56" s="15"/>
      <c r="Z56" s="3"/>
      <c r="AA56" s="3"/>
      <c r="AB56" s="3"/>
      <c r="AC56" s="14"/>
      <c r="AD56" s="14"/>
      <c r="AE56" s="14"/>
      <c r="AF56" s="14"/>
      <c r="AG56" s="14"/>
      <c r="AH56" s="14"/>
      <c r="AI56" s="14"/>
      <c r="AJ56" s="14"/>
      <c r="AK56" s="14"/>
      <c r="AL56" s="14"/>
      <c r="AM56" s="14"/>
      <c r="AN56" s="14"/>
      <c r="AO56" s="14"/>
    </row>
    <row r="57" spans="1:4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sheetData>
  <mergeCells count="329">
    <mergeCell ref="A24:I24"/>
    <mergeCell ref="J24:L24"/>
    <mergeCell ref="M24:N24"/>
    <mergeCell ref="O24:P24"/>
    <mergeCell ref="Q24:Y24"/>
    <mergeCell ref="AA24:AC24"/>
    <mergeCell ref="AD24:AF24"/>
    <mergeCell ref="AG24:AI24"/>
    <mergeCell ref="AJ24:AO24"/>
    <mergeCell ref="A27:I27"/>
    <mergeCell ref="J27:L27"/>
    <mergeCell ref="M27:N27"/>
    <mergeCell ref="O27:P27"/>
    <mergeCell ref="Q27:Y27"/>
    <mergeCell ref="AA27:AC27"/>
    <mergeCell ref="AD27:AF27"/>
    <mergeCell ref="AG27:AI27"/>
    <mergeCell ref="AJ27:AO27"/>
    <mergeCell ref="B2:Q7"/>
    <mergeCell ref="V2:AO7"/>
    <mergeCell ref="C8:D8"/>
    <mergeCell ref="F8:K8"/>
    <mergeCell ref="L8:N8"/>
    <mergeCell ref="X8:Y8"/>
    <mergeCell ref="AB8:AG8"/>
    <mergeCell ref="AH8:AN8"/>
    <mergeCell ref="J18:L18"/>
    <mergeCell ref="M18:N18"/>
    <mergeCell ref="O18:P18"/>
    <mergeCell ref="Q18:Z18"/>
    <mergeCell ref="AA18:AC18"/>
    <mergeCell ref="AD18:AF18"/>
    <mergeCell ref="AG18:AI18"/>
    <mergeCell ref="AJ18:AO18"/>
    <mergeCell ref="B10:AO10"/>
    <mergeCell ref="J11:M11"/>
    <mergeCell ref="N11:Z11"/>
    <mergeCell ref="B12:AB12"/>
    <mergeCell ref="AD12:AI12"/>
    <mergeCell ref="B14:J14"/>
    <mergeCell ref="K14:AM14"/>
    <mergeCell ref="B16:AO16"/>
    <mergeCell ref="AD28:AF28"/>
    <mergeCell ref="AG28:AI28"/>
    <mergeCell ref="AJ28:AO28"/>
    <mergeCell ref="A28:I28"/>
    <mergeCell ref="J28:L28"/>
    <mergeCell ref="M28:N28"/>
    <mergeCell ref="O28:P28"/>
    <mergeCell ref="Q28:Z28"/>
    <mergeCell ref="AA28:AC28"/>
    <mergeCell ref="A29:I29"/>
    <mergeCell ref="J29:L29"/>
    <mergeCell ref="M29:N29"/>
    <mergeCell ref="O29:P29"/>
    <mergeCell ref="Q29:Z29"/>
    <mergeCell ref="AA29:AC29"/>
    <mergeCell ref="AD29:AF29"/>
    <mergeCell ref="AG29:AI29"/>
    <mergeCell ref="AJ29:AO29"/>
    <mergeCell ref="A30:I30"/>
    <mergeCell ref="J30:L30"/>
    <mergeCell ref="M30:N30"/>
    <mergeCell ref="O30:P30"/>
    <mergeCell ref="Q30:Z30"/>
    <mergeCell ref="AA30:AC30"/>
    <mergeCell ref="AD30:AF30"/>
    <mergeCell ref="AG30:AI30"/>
    <mergeCell ref="AJ30:AO30"/>
    <mergeCell ref="AD31:AF31"/>
    <mergeCell ref="AG31:AI31"/>
    <mergeCell ref="AJ31:AO31"/>
    <mergeCell ref="A32:I32"/>
    <mergeCell ref="J32:L32"/>
    <mergeCell ref="M32:N32"/>
    <mergeCell ref="O32:P32"/>
    <mergeCell ref="Q32:Z32"/>
    <mergeCell ref="AA32:AC32"/>
    <mergeCell ref="AD32:AF32"/>
    <mergeCell ref="A31:I31"/>
    <mergeCell ref="J31:L31"/>
    <mergeCell ref="M31:N31"/>
    <mergeCell ref="O31:P31"/>
    <mergeCell ref="Q31:Z31"/>
    <mergeCell ref="AA31:AC31"/>
    <mergeCell ref="AG32:AI32"/>
    <mergeCell ref="AJ32:AO32"/>
    <mergeCell ref="A33:I33"/>
    <mergeCell ref="J33:L33"/>
    <mergeCell ref="M33:N33"/>
    <mergeCell ref="O33:P33"/>
    <mergeCell ref="Q33:Z33"/>
    <mergeCell ref="AA33:AC33"/>
    <mergeCell ref="AD33:AF33"/>
    <mergeCell ref="AG33:AI33"/>
    <mergeCell ref="AJ33:AO33"/>
    <mergeCell ref="AG36:AI36"/>
    <mergeCell ref="AJ36:AO36"/>
    <mergeCell ref="A34:I34"/>
    <mergeCell ref="J34:L34"/>
    <mergeCell ref="M34:N34"/>
    <mergeCell ref="O34:P34"/>
    <mergeCell ref="Q34:Z34"/>
    <mergeCell ref="AA34:AC34"/>
    <mergeCell ref="AD34:AF34"/>
    <mergeCell ref="AG34:AI34"/>
    <mergeCell ref="AJ34:AO34"/>
    <mergeCell ref="A36:I36"/>
    <mergeCell ref="J36:L36"/>
    <mergeCell ref="M36:N36"/>
    <mergeCell ref="O36:P36"/>
    <mergeCell ref="Q36:Z36"/>
    <mergeCell ref="AA36:AC36"/>
    <mergeCell ref="AD36:AF36"/>
    <mergeCell ref="A35:I35"/>
    <mergeCell ref="J35:L35"/>
    <mergeCell ref="M35:N35"/>
    <mergeCell ref="O35:P35"/>
    <mergeCell ref="Q35:Z35"/>
    <mergeCell ref="AA35:AC35"/>
    <mergeCell ref="AJ41:AO41"/>
    <mergeCell ref="Q39:Z39"/>
    <mergeCell ref="A40:I40"/>
    <mergeCell ref="J40:L40"/>
    <mergeCell ref="M40:N40"/>
    <mergeCell ref="O40:P40"/>
    <mergeCell ref="Q40:Z40"/>
    <mergeCell ref="A38:I38"/>
    <mergeCell ref="J38:L38"/>
    <mergeCell ref="M38:N38"/>
    <mergeCell ref="O38:P38"/>
    <mergeCell ref="Q38:Z38"/>
    <mergeCell ref="AA38:AC38"/>
    <mergeCell ref="AD38:AF38"/>
    <mergeCell ref="AG38:AI38"/>
    <mergeCell ref="AJ38:AO38"/>
    <mergeCell ref="A41:I41"/>
    <mergeCell ref="J41:L41"/>
    <mergeCell ref="M41:N41"/>
    <mergeCell ref="O41:P41"/>
    <mergeCell ref="Q41:Z41"/>
    <mergeCell ref="AA41:AC41"/>
    <mergeCell ref="AD41:AF41"/>
    <mergeCell ref="AG45:AI45"/>
    <mergeCell ref="AJ45:AO45"/>
    <mergeCell ref="A44:I44"/>
    <mergeCell ref="J44:L44"/>
    <mergeCell ref="M44:N44"/>
    <mergeCell ref="O44:P44"/>
    <mergeCell ref="Q44:Z44"/>
    <mergeCell ref="AA44:AC44"/>
    <mergeCell ref="AD42:AF42"/>
    <mergeCell ref="AG42:AI42"/>
    <mergeCell ref="AJ42:AO42"/>
    <mergeCell ref="A42:I42"/>
    <mergeCell ref="J42:L42"/>
    <mergeCell ref="M42:N42"/>
    <mergeCell ref="O42:P42"/>
    <mergeCell ref="Q42:Z42"/>
    <mergeCell ref="AA42:AC42"/>
    <mergeCell ref="A45:I45"/>
    <mergeCell ref="J45:L45"/>
    <mergeCell ref="M45:N45"/>
    <mergeCell ref="O45:P45"/>
    <mergeCell ref="Q45:Z45"/>
    <mergeCell ref="AA45:AC45"/>
    <mergeCell ref="AD45:AF45"/>
    <mergeCell ref="A43:I43"/>
    <mergeCell ref="J43:L43"/>
    <mergeCell ref="M43:N43"/>
    <mergeCell ref="O43:P43"/>
    <mergeCell ref="Q43:Z43"/>
    <mergeCell ref="AA43:AC43"/>
    <mergeCell ref="A46:I46"/>
    <mergeCell ref="J46:L46"/>
    <mergeCell ref="M46:N46"/>
    <mergeCell ref="O46:P46"/>
    <mergeCell ref="Q46:Z46"/>
    <mergeCell ref="AA46:AC46"/>
    <mergeCell ref="AD46:AF46"/>
    <mergeCell ref="AG46:AI46"/>
    <mergeCell ref="AJ46:AO46"/>
    <mergeCell ref="A47:I47"/>
    <mergeCell ref="J47:L47"/>
    <mergeCell ref="M47:N47"/>
    <mergeCell ref="O47:P47"/>
    <mergeCell ref="Q47:Z47"/>
    <mergeCell ref="AA47:AC47"/>
    <mergeCell ref="AD47:AF47"/>
    <mergeCell ref="AG47:AI47"/>
    <mergeCell ref="AJ47:AO47"/>
    <mergeCell ref="A48:I48"/>
    <mergeCell ref="J48:L48"/>
    <mergeCell ref="M48:N48"/>
    <mergeCell ref="O48:P48"/>
    <mergeCell ref="Q48:Z48"/>
    <mergeCell ref="AA48:AC48"/>
    <mergeCell ref="AD48:AF48"/>
    <mergeCell ref="AG48:AI48"/>
    <mergeCell ref="AJ48:AO48"/>
    <mergeCell ref="M49:N49"/>
    <mergeCell ref="O49:P49"/>
    <mergeCell ref="Q49:Z49"/>
    <mergeCell ref="AA49:AC49"/>
    <mergeCell ref="AD49:AF49"/>
    <mergeCell ref="AJ49:AO49"/>
    <mergeCell ref="A55:E55"/>
    <mergeCell ref="F55:N55"/>
    <mergeCell ref="O55:P55"/>
    <mergeCell ref="R55:Y55"/>
    <mergeCell ref="AC55:AO55"/>
    <mergeCell ref="O53:P53"/>
    <mergeCell ref="R53:Y53"/>
    <mergeCell ref="AC53:AO53"/>
    <mergeCell ref="B54:N54"/>
    <mergeCell ref="R54:Y54"/>
    <mergeCell ref="AC54:AO54"/>
    <mergeCell ref="AD50:AF50"/>
    <mergeCell ref="AG50:AI50"/>
    <mergeCell ref="AJ50:AO50"/>
    <mergeCell ref="B52:N52"/>
    <mergeCell ref="R52:Y52"/>
    <mergeCell ref="B17:AO17"/>
    <mergeCell ref="A18:I18"/>
    <mergeCell ref="AC52:AO52"/>
    <mergeCell ref="A50:I50"/>
    <mergeCell ref="J50:L50"/>
    <mergeCell ref="M50:N50"/>
    <mergeCell ref="O50:P50"/>
    <mergeCell ref="Q50:Z50"/>
    <mergeCell ref="AA50:AC50"/>
    <mergeCell ref="A22:I22"/>
    <mergeCell ref="J22:L22"/>
    <mergeCell ref="M22:N22"/>
    <mergeCell ref="Q22:Z22"/>
    <mergeCell ref="AA22:AC22"/>
    <mergeCell ref="AD22:AF22"/>
    <mergeCell ref="AG22:AI22"/>
    <mergeCell ref="AJ22:AO22"/>
    <mergeCell ref="AA40:AC40"/>
    <mergeCell ref="AD40:AF40"/>
    <mergeCell ref="AG40:AI40"/>
    <mergeCell ref="AJ40:AO40"/>
    <mergeCell ref="A49:I49"/>
    <mergeCell ref="J49:L49"/>
    <mergeCell ref="AD35:AF35"/>
    <mergeCell ref="AG35:AI35"/>
    <mergeCell ref="AJ35:AO35"/>
    <mergeCell ref="O1:AO1"/>
    <mergeCell ref="O22:P22"/>
    <mergeCell ref="A20:I20"/>
    <mergeCell ref="J20:L20"/>
    <mergeCell ref="M20:N20"/>
    <mergeCell ref="O20:P20"/>
    <mergeCell ref="Q20:Z20"/>
    <mergeCell ref="AA20:AC20"/>
    <mergeCell ref="AD20:AF20"/>
    <mergeCell ref="AG20:AI20"/>
    <mergeCell ref="AJ20:AO20"/>
    <mergeCell ref="A19:I19"/>
    <mergeCell ref="J19:L19"/>
    <mergeCell ref="M19:N19"/>
    <mergeCell ref="O19:P19"/>
    <mergeCell ref="Q19:Z19"/>
    <mergeCell ref="AA19:AC19"/>
    <mergeCell ref="AD19:AF19"/>
    <mergeCell ref="AG19:AI19"/>
    <mergeCell ref="AJ19:AO19"/>
    <mergeCell ref="K15:AJ15"/>
    <mergeCell ref="A26:I26"/>
    <mergeCell ref="AD44:AF44"/>
    <mergeCell ref="AG44:AI44"/>
    <mergeCell ref="AJ44:AO44"/>
    <mergeCell ref="AD39:AF39"/>
    <mergeCell ref="AG39:AI39"/>
    <mergeCell ref="AJ39:AO39"/>
    <mergeCell ref="A37:I37"/>
    <mergeCell ref="J37:L37"/>
    <mergeCell ref="M37:N37"/>
    <mergeCell ref="O37:P37"/>
    <mergeCell ref="Q37:Z37"/>
    <mergeCell ref="AA37:AC37"/>
    <mergeCell ref="AD37:AF37"/>
    <mergeCell ref="AG37:AI37"/>
    <mergeCell ref="A39:I39"/>
    <mergeCell ref="J39:L39"/>
    <mergeCell ref="M39:N39"/>
    <mergeCell ref="O39:P39"/>
    <mergeCell ref="AA39:AC39"/>
    <mergeCell ref="AJ37:AO37"/>
    <mergeCell ref="AD43:AF43"/>
    <mergeCell ref="AG43:AI43"/>
    <mergeCell ref="AJ43:AO43"/>
    <mergeCell ref="AG41:AI41"/>
    <mergeCell ref="J26:L26"/>
    <mergeCell ref="M26:N26"/>
    <mergeCell ref="O26:P26"/>
    <mergeCell ref="Q26:Y26"/>
    <mergeCell ref="AA26:AC26"/>
    <mergeCell ref="AD26:AF26"/>
    <mergeCell ref="AG26:AI26"/>
    <mergeCell ref="AJ26:AO26"/>
    <mergeCell ref="A25:I25"/>
    <mergeCell ref="J25:L25"/>
    <mergeCell ref="M25:N25"/>
    <mergeCell ref="O25:P25"/>
    <mergeCell ref="Q25:Y25"/>
    <mergeCell ref="AA25:AC25"/>
    <mergeCell ref="AD25:AF25"/>
    <mergeCell ref="AG25:AI25"/>
    <mergeCell ref="AJ25:AO25"/>
    <mergeCell ref="A21:I21"/>
    <mergeCell ref="J21:L21"/>
    <mergeCell ref="M21:N21"/>
    <mergeCell ref="O21:P21"/>
    <mergeCell ref="Q21:Z21"/>
    <mergeCell ref="AA21:AC21"/>
    <mergeCell ref="AD21:AF21"/>
    <mergeCell ref="AG21:AI21"/>
    <mergeCell ref="AJ21:AO21"/>
    <mergeCell ref="A23:I23"/>
    <mergeCell ref="J23:L23"/>
    <mergeCell ref="M23:N23"/>
    <mergeCell ref="O23:P23"/>
    <mergeCell ref="Q23:Z23"/>
    <mergeCell ref="AA23:AC23"/>
    <mergeCell ref="AD23:AF23"/>
    <mergeCell ref="AG23:AI23"/>
    <mergeCell ref="AJ23:AO23"/>
  </mergeCells>
  <pageMargins left="0.41" right="0.35" top="0.45" bottom="0.75" header="0.3" footer="0.3"/>
  <pageSetup paperSize="9" scale="65" orientation="portrait" r:id="rId1"/>
  <ignoredErrors>
    <ignoredError sqref="J42:L42 M19 J19 O19 J48:L49 J28:L28 J22:L22 J45:L46 J43:L43 J41:L41 J20:L20 J29:L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Раздел 1</vt:lpstr>
      <vt:lpstr>Раздел 2</vt:lpstr>
      <vt:lpstr>Расшифровка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МС</dc:creator>
  <cp:lastModifiedBy>Dns user</cp:lastModifiedBy>
  <cp:lastPrinted>2025-01-27T14:39:49Z</cp:lastPrinted>
  <dcterms:created xsi:type="dcterms:W3CDTF">2021-01-13T22:08:24Z</dcterms:created>
  <dcterms:modified xsi:type="dcterms:W3CDTF">2025-01-27T14:47:44Z</dcterms:modified>
</cp:coreProperties>
</file>